
<file path=[Content_Types].xml><?xml version="1.0" encoding="utf-8"?>
<Types xmlns="http://schemas.openxmlformats.org/package/2006/content-types">
  <Default Extension="gif" ContentType="image/gif"/>
  <Default Extension="jpg" ContentType="image/jp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University Malaya (Data SC)\Semester 3 &amp; 4\Final Year Project\Programming\"/>
    </mc:Choice>
  </mc:AlternateContent>
  <xr:revisionPtr revIDLastSave="0" documentId="13_ncr:1_{1C80A13E-A3B7-4D80-921E-CC4D189802CE}" xr6:coauthVersionLast="47" xr6:coauthVersionMax="47" xr10:uidLastSave="{00000000-0000-0000-0000-000000000000}"/>
  <bookViews>
    <workbookView xWindow="-110" yWindow="-110" windowWidth="19420" windowHeight="10420" firstSheet="2" activeTab="4" xr2:uid="{00000000-000D-0000-FFFF-FFFF00000000}"/>
  </bookViews>
  <sheets>
    <sheet name="Batch 1" sheetId="1" r:id="rId1"/>
    <sheet name="Batch 2" sheetId="2" r:id="rId2"/>
    <sheet name="Batch 3" sheetId="3" r:id="rId3"/>
    <sheet name="Batch 4" sheetId="4" r:id="rId4"/>
    <sheet name="Batch 5" sheetId="5" r:id="rId5"/>
    <sheet name="Batch 6" sheetId="6" r:id="rId6"/>
    <sheet name="Batch 7" sheetId="7" r:id="rId7"/>
    <sheet name="Batch 8" sheetId="8" r:id="rId8"/>
    <sheet name="Batch 9" sheetId="9" r:id="rId9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9" l="1"/>
  <c r="I72" i="9"/>
  <c r="J72" i="9"/>
  <c r="F71" i="9"/>
  <c r="I71" i="9"/>
  <c r="J71" i="9"/>
  <c r="F70" i="9"/>
  <c r="I70" i="9"/>
  <c r="J70" i="9"/>
  <c r="F69" i="9"/>
  <c r="I69" i="9"/>
  <c r="J69" i="9"/>
  <c r="F68" i="9"/>
  <c r="I68" i="9"/>
  <c r="J68" i="9"/>
  <c r="F67" i="9"/>
  <c r="I67" i="9"/>
  <c r="J67" i="9"/>
  <c r="F66" i="9"/>
  <c r="I66" i="9"/>
  <c r="J66" i="9"/>
  <c r="F65" i="9"/>
  <c r="I65" i="9"/>
  <c r="J65" i="9"/>
  <c r="F64" i="9"/>
  <c r="I64" i="9"/>
  <c r="J64" i="9"/>
  <c r="F63" i="9"/>
  <c r="I63" i="9"/>
  <c r="J63" i="9"/>
  <c r="F62" i="9"/>
  <c r="I62" i="9"/>
  <c r="J62" i="9"/>
  <c r="F61" i="9"/>
  <c r="I61" i="9"/>
  <c r="J61" i="9"/>
  <c r="F60" i="9"/>
  <c r="I60" i="9"/>
  <c r="J60" i="9"/>
  <c r="F59" i="9"/>
  <c r="I59" i="9"/>
  <c r="J59" i="9"/>
  <c r="F58" i="9"/>
  <c r="I58" i="9"/>
  <c r="J58" i="9"/>
  <c r="F57" i="9"/>
  <c r="I57" i="9"/>
  <c r="J57" i="9"/>
  <c r="F56" i="9"/>
  <c r="I56" i="9"/>
  <c r="J56" i="9"/>
  <c r="F55" i="9"/>
  <c r="I55" i="9"/>
  <c r="J55" i="9"/>
  <c r="F54" i="9"/>
  <c r="I54" i="9"/>
  <c r="J54" i="9"/>
  <c r="F53" i="9"/>
  <c r="I53" i="9"/>
  <c r="J53" i="9"/>
  <c r="F52" i="9"/>
  <c r="I52" i="9"/>
  <c r="J52" i="9"/>
  <c r="F51" i="9"/>
  <c r="I51" i="9"/>
  <c r="J51" i="9"/>
  <c r="F50" i="9"/>
  <c r="I50" i="9"/>
  <c r="J50" i="9"/>
  <c r="F49" i="9"/>
  <c r="I49" i="9"/>
  <c r="J49" i="9"/>
  <c r="F48" i="9"/>
  <c r="I48" i="9"/>
  <c r="J48" i="9"/>
  <c r="F47" i="9"/>
  <c r="I47" i="9"/>
  <c r="J47" i="9"/>
  <c r="F46" i="9"/>
  <c r="I46" i="9"/>
  <c r="J46" i="9"/>
  <c r="F45" i="9"/>
  <c r="I45" i="9"/>
  <c r="J45" i="9"/>
  <c r="F44" i="9"/>
  <c r="I44" i="9"/>
  <c r="J44" i="9"/>
  <c r="F43" i="9"/>
  <c r="I43" i="9"/>
  <c r="J43" i="9"/>
  <c r="F42" i="9"/>
  <c r="I42" i="9"/>
  <c r="J42" i="9"/>
  <c r="F41" i="9"/>
  <c r="I41" i="9"/>
  <c r="J41" i="9"/>
  <c r="F40" i="9"/>
  <c r="I40" i="9"/>
  <c r="J40" i="9"/>
  <c r="F39" i="9"/>
  <c r="I39" i="9"/>
  <c r="J39" i="9"/>
  <c r="F38" i="9"/>
  <c r="I38" i="9"/>
  <c r="J38" i="9"/>
  <c r="F37" i="9"/>
  <c r="I37" i="9"/>
  <c r="J37" i="9"/>
  <c r="F36" i="9"/>
  <c r="I36" i="9"/>
  <c r="J36" i="9"/>
  <c r="F35" i="9"/>
  <c r="I35" i="9"/>
  <c r="J35" i="9"/>
  <c r="F34" i="9"/>
  <c r="I34" i="9"/>
  <c r="J34" i="9"/>
  <c r="F33" i="9"/>
  <c r="I33" i="9"/>
  <c r="J33" i="9"/>
  <c r="F32" i="9"/>
  <c r="I32" i="9"/>
  <c r="J32" i="9"/>
  <c r="F31" i="9"/>
  <c r="I31" i="9"/>
  <c r="J31" i="9"/>
  <c r="F30" i="9"/>
  <c r="I30" i="9"/>
  <c r="J30" i="9"/>
  <c r="F29" i="9"/>
  <c r="I29" i="9"/>
  <c r="J29" i="9"/>
  <c r="F28" i="9"/>
  <c r="I28" i="9"/>
  <c r="J28" i="9"/>
  <c r="F27" i="9"/>
  <c r="I27" i="9"/>
  <c r="J27" i="9"/>
  <c r="F26" i="9"/>
  <c r="I26" i="9"/>
  <c r="J26" i="9"/>
  <c r="F25" i="9"/>
  <c r="I25" i="9"/>
  <c r="J25" i="9"/>
  <c r="F24" i="9"/>
  <c r="I24" i="9"/>
  <c r="J24" i="9"/>
  <c r="F23" i="9"/>
  <c r="I23" i="9"/>
  <c r="J23" i="9"/>
  <c r="F22" i="9"/>
  <c r="I22" i="9"/>
  <c r="J22" i="9"/>
  <c r="F21" i="9"/>
  <c r="I21" i="9"/>
  <c r="J21" i="9"/>
  <c r="F20" i="9"/>
  <c r="I20" i="9"/>
  <c r="J20" i="9"/>
  <c r="F19" i="9"/>
  <c r="I19" i="9"/>
  <c r="J19" i="9"/>
  <c r="F18" i="9"/>
  <c r="I18" i="9"/>
  <c r="J18" i="9"/>
  <c r="F17" i="9"/>
  <c r="I17" i="9"/>
  <c r="J17" i="9"/>
  <c r="F16" i="9"/>
  <c r="I16" i="9"/>
  <c r="J16" i="9"/>
  <c r="F66" i="8"/>
  <c r="I66" i="8"/>
  <c r="J66" i="8"/>
  <c r="F65" i="8"/>
  <c r="I65" i="8"/>
  <c r="J65" i="8"/>
  <c r="F64" i="8"/>
  <c r="I64" i="8"/>
  <c r="J64" i="8"/>
  <c r="F63" i="8"/>
  <c r="I63" i="8"/>
  <c r="J63" i="8"/>
  <c r="F62" i="8"/>
  <c r="I62" i="8"/>
  <c r="J62" i="8"/>
  <c r="F61" i="8"/>
  <c r="I61" i="8"/>
  <c r="J61" i="8"/>
  <c r="F60" i="8"/>
  <c r="I60" i="8"/>
  <c r="J60" i="8"/>
  <c r="F59" i="8"/>
  <c r="I59" i="8"/>
  <c r="J59" i="8"/>
  <c r="F58" i="8"/>
  <c r="I58" i="8"/>
  <c r="J58" i="8"/>
  <c r="F57" i="8"/>
  <c r="I57" i="8"/>
  <c r="J57" i="8"/>
  <c r="F56" i="8"/>
  <c r="I56" i="8"/>
  <c r="J56" i="8"/>
  <c r="F55" i="8"/>
  <c r="I55" i="8"/>
  <c r="J55" i="8"/>
  <c r="F54" i="8"/>
  <c r="I54" i="8"/>
  <c r="J54" i="8"/>
  <c r="F53" i="8"/>
  <c r="I53" i="8"/>
  <c r="J53" i="8"/>
  <c r="F52" i="8"/>
  <c r="I52" i="8"/>
  <c r="J52" i="8"/>
  <c r="F51" i="8"/>
  <c r="I51" i="8"/>
  <c r="J51" i="8"/>
  <c r="F50" i="8"/>
  <c r="I50" i="8"/>
  <c r="J50" i="8"/>
  <c r="F49" i="8"/>
  <c r="I49" i="8"/>
  <c r="J49" i="8"/>
  <c r="F48" i="8"/>
  <c r="I48" i="8"/>
  <c r="J48" i="8"/>
  <c r="F47" i="8"/>
  <c r="I47" i="8"/>
  <c r="J47" i="8"/>
  <c r="F46" i="8"/>
  <c r="I46" i="8"/>
  <c r="J46" i="8"/>
  <c r="F45" i="8"/>
  <c r="I45" i="8"/>
  <c r="J45" i="8"/>
  <c r="F44" i="8"/>
  <c r="I44" i="8"/>
  <c r="J44" i="8"/>
  <c r="F43" i="8"/>
  <c r="I43" i="8"/>
  <c r="J43" i="8"/>
  <c r="F42" i="8"/>
  <c r="I42" i="8"/>
  <c r="J42" i="8"/>
  <c r="F41" i="8"/>
  <c r="I41" i="8"/>
  <c r="J41" i="8"/>
  <c r="F40" i="8"/>
  <c r="I40" i="8"/>
  <c r="J40" i="8"/>
  <c r="F39" i="8"/>
  <c r="I39" i="8"/>
  <c r="J39" i="8"/>
  <c r="F38" i="8"/>
  <c r="I38" i="8"/>
  <c r="J38" i="8"/>
  <c r="F37" i="8"/>
  <c r="I37" i="8"/>
  <c r="J37" i="8"/>
  <c r="F36" i="8"/>
  <c r="I36" i="8"/>
  <c r="J36" i="8"/>
  <c r="F35" i="8"/>
  <c r="I35" i="8"/>
  <c r="J35" i="8"/>
  <c r="F34" i="8"/>
  <c r="I34" i="8"/>
  <c r="J34" i="8"/>
  <c r="F33" i="8"/>
  <c r="I33" i="8"/>
  <c r="J33" i="8"/>
  <c r="F32" i="8"/>
  <c r="I32" i="8"/>
  <c r="J32" i="8"/>
  <c r="F31" i="8"/>
  <c r="I31" i="8"/>
  <c r="J31" i="8"/>
  <c r="F30" i="8"/>
  <c r="I30" i="8"/>
  <c r="J30" i="8"/>
  <c r="F29" i="8"/>
  <c r="I29" i="8"/>
  <c r="J29" i="8"/>
  <c r="F28" i="8"/>
  <c r="I28" i="8"/>
  <c r="J28" i="8"/>
  <c r="F27" i="8"/>
  <c r="I27" i="8"/>
  <c r="J27" i="8"/>
  <c r="F26" i="8"/>
  <c r="I26" i="8"/>
  <c r="J26" i="8"/>
  <c r="F25" i="8"/>
  <c r="I25" i="8"/>
  <c r="J25" i="8"/>
  <c r="F24" i="8"/>
  <c r="I24" i="8"/>
  <c r="J24" i="8"/>
  <c r="F23" i="8"/>
  <c r="I23" i="8"/>
  <c r="J23" i="8"/>
  <c r="F22" i="8"/>
  <c r="I22" i="8"/>
  <c r="J22" i="8"/>
  <c r="F21" i="8"/>
  <c r="I21" i="8"/>
  <c r="J21" i="8"/>
  <c r="F20" i="8"/>
  <c r="I20" i="8"/>
  <c r="J20" i="8"/>
  <c r="F19" i="8"/>
  <c r="I19" i="8"/>
  <c r="J19" i="8"/>
  <c r="F18" i="8"/>
  <c r="I18" i="8"/>
  <c r="J18" i="8"/>
  <c r="F17" i="8"/>
  <c r="I17" i="8"/>
  <c r="J17" i="8"/>
  <c r="F16" i="8"/>
  <c r="I16" i="8"/>
  <c r="J16" i="8"/>
  <c r="F15" i="8"/>
  <c r="I15" i="8"/>
  <c r="J15" i="8"/>
  <c r="F14" i="8"/>
  <c r="I14" i="8"/>
  <c r="J14" i="8"/>
  <c r="F13" i="8"/>
  <c r="I13" i="8"/>
  <c r="J13" i="8"/>
  <c r="F12" i="8"/>
  <c r="I12" i="8"/>
  <c r="J12" i="8"/>
  <c r="F11" i="8"/>
  <c r="I11" i="8"/>
  <c r="J11" i="8"/>
  <c r="F10" i="8"/>
  <c r="I10" i="8"/>
  <c r="J10" i="8"/>
  <c r="F9" i="8"/>
  <c r="I9" i="8"/>
  <c r="J9" i="8"/>
  <c r="F8" i="8"/>
  <c r="I8" i="8"/>
  <c r="J8" i="8"/>
  <c r="E85" i="7"/>
  <c r="J85" i="7"/>
  <c r="E84" i="7"/>
  <c r="J84" i="7"/>
  <c r="E83" i="7"/>
  <c r="J83" i="7"/>
  <c r="E82" i="7"/>
  <c r="J82" i="7"/>
  <c r="E81" i="7"/>
  <c r="J81" i="7"/>
  <c r="E80" i="7"/>
  <c r="J80" i="7"/>
  <c r="E79" i="7"/>
  <c r="J79" i="7"/>
  <c r="E78" i="7"/>
  <c r="J78" i="7"/>
  <c r="E77" i="7"/>
  <c r="J77" i="7"/>
  <c r="E76" i="7"/>
  <c r="J76" i="7"/>
  <c r="E75" i="7"/>
  <c r="J75" i="7"/>
  <c r="E74" i="7"/>
  <c r="J74" i="7"/>
  <c r="E73" i="7"/>
  <c r="J73" i="7"/>
  <c r="E72" i="7"/>
  <c r="J72" i="7"/>
  <c r="E71" i="7"/>
  <c r="J71" i="7"/>
  <c r="E70" i="7"/>
  <c r="J70" i="7"/>
  <c r="E69" i="7"/>
  <c r="J69" i="7"/>
  <c r="E68" i="7"/>
  <c r="J68" i="7"/>
  <c r="E67" i="7"/>
  <c r="J67" i="7"/>
  <c r="E66" i="7"/>
  <c r="J66" i="7"/>
  <c r="E65" i="7"/>
  <c r="J65" i="7"/>
  <c r="E64" i="7"/>
  <c r="J64" i="7"/>
  <c r="E63" i="7"/>
  <c r="J63" i="7"/>
  <c r="E62" i="7"/>
  <c r="J62" i="7"/>
  <c r="E61" i="7"/>
  <c r="J61" i="7"/>
  <c r="E60" i="7"/>
  <c r="J60" i="7"/>
  <c r="E59" i="7"/>
  <c r="J59" i="7"/>
  <c r="E58" i="7"/>
  <c r="J58" i="7"/>
  <c r="E57" i="7"/>
  <c r="J57" i="7"/>
  <c r="E56" i="7"/>
  <c r="J56" i="7"/>
  <c r="E55" i="7"/>
  <c r="J55" i="7"/>
  <c r="E54" i="7"/>
  <c r="J54" i="7"/>
  <c r="E53" i="7"/>
  <c r="J53" i="7"/>
  <c r="E52" i="7"/>
  <c r="J52" i="7"/>
  <c r="E51" i="7"/>
  <c r="J51" i="7"/>
  <c r="E50" i="7"/>
  <c r="J50" i="7"/>
  <c r="E49" i="7"/>
  <c r="J49" i="7"/>
  <c r="E48" i="7"/>
  <c r="J48" i="7"/>
  <c r="E47" i="7"/>
  <c r="J47" i="7"/>
  <c r="E46" i="7"/>
  <c r="J46" i="7"/>
  <c r="E45" i="7"/>
  <c r="J45" i="7"/>
  <c r="E44" i="7"/>
  <c r="J44" i="7"/>
  <c r="E43" i="7"/>
  <c r="J43" i="7"/>
  <c r="E42" i="7"/>
  <c r="J42" i="7"/>
  <c r="E41" i="7"/>
  <c r="J41" i="7"/>
  <c r="E40" i="7"/>
  <c r="J40" i="7"/>
  <c r="E39" i="7"/>
  <c r="J39" i="7"/>
  <c r="E38" i="7"/>
  <c r="J38" i="7"/>
  <c r="E37" i="7"/>
  <c r="J37" i="7"/>
  <c r="E36" i="7"/>
  <c r="J36" i="7"/>
  <c r="E35" i="7"/>
  <c r="J35" i="7"/>
  <c r="E34" i="7"/>
  <c r="J34" i="7"/>
  <c r="E33" i="7"/>
  <c r="J33" i="7"/>
  <c r="E32" i="7"/>
  <c r="J32" i="7"/>
  <c r="E31" i="7"/>
  <c r="J31" i="7"/>
  <c r="E30" i="7"/>
  <c r="J30" i="7"/>
  <c r="E29" i="7"/>
  <c r="J29" i="7"/>
  <c r="E28" i="7"/>
  <c r="J28" i="7"/>
  <c r="E27" i="7"/>
  <c r="J27" i="7"/>
  <c r="E26" i="7"/>
  <c r="J26" i="7"/>
  <c r="E25" i="7"/>
  <c r="J25" i="7"/>
  <c r="E24" i="7"/>
  <c r="J24" i="7"/>
  <c r="E23" i="7"/>
  <c r="J23" i="7"/>
  <c r="E22" i="7"/>
  <c r="J22" i="7"/>
  <c r="E21" i="7"/>
  <c r="J21" i="7"/>
  <c r="E20" i="7"/>
  <c r="J20" i="7"/>
  <c r="E19" i="7"/>
  <c r="J19" i="7"/>
  <c r="E18" i="7"/>
  <c r="J18" i="7"/>
  <c r="E17" i="7"/>
  <c r="J17" i="7"/>
  <c r="E16" i="7"/>
  <c r="J16" i="7"/>
  <c r="E15" i="7"/>
  <c r="J15" i="7"/>
  <c r="E14" i="7"/>
  <c r="J14" i="7"/>
  <c r="E13" i="7"/>
  <c r="J13" i="7"/>
  <c r="G13" i="6"/>
  <c r="K13" i="6"/>
  <c r="L13" i="6"/>
  <c r="F14" i="6"/>
  <c r="G14" i="6"/>
  <c r="K14" i="6"/>
  <c r="L14" i="6"/>
  <c r="F15" i="6"/>
  <c r="G15" i="6"/>
  <c r="K15" i="6"/>
  <c r="L15" i="6"/>
  <c r="F72" i="6"/>
  <c r="G72" i="6"/>
  <c r="K72" i="6"/>
  <c r="L72" i="6"/>
  <c r="F71" i="6"/>
  <c r="G71" i="6"/>
  <c r="K71" i="6"/>
  <c r="L71" i="6"/>
  <c r="F70" i="6"/>
  <c r="G70" i="6"/>
  <c r="K70" i="6"/>
  <c r="L70" i="6"/>
  <c r="F69" i="6"/>
  <c r="G69" i="6"/>
  <c r="K69" i="6"/>
  <c r="L69" i="6"/>
  <c r="F68" i="6"/>
  <c r="G68" i="6"/>
  <c r="K68" i="6"/>
  <c r="L68" i="6"/>
  <c r="F67" i="6"/>
  <c r="G67" i="6"/>
  <c r="K67" i="6"/>
  <c r="L67" i="6"/>
  <c r="F66" i="6"/>
  <c r="G66" i="6"/>
  <c r="K66" i="6"/>
  <c r="L66" i="6"/>
  <c r="F65" i="6"/>
  <c r="G65" i="6"/>
  <c r="K65" i="6"/>
  <c r="L65" i="6"/>
  <c r="F64" i="6"/>
  <c r="G64" i="6"/>
  <c r="K64" i="6"/>
  <c r="L64" i="6"/>
  <c r="F63" i="6"/>
  <c r="G63" i="6"/>
  <c r="K63" i="6"/>
  <c r="L63" i="6"/>
  <c r="F62" i="6"/>
  <c r="G62" i="6"/>
  <c r="K62" i="6"/>
  <c r="L62" i="6"/>
  <c r="F61" i="6"/>
  <c r="G61" i="6"/>
  <c r="K61" i="6"/>
  <c r="L61" i="6"/>
  <c r="F60" i="6"/>
  <c r="G60" i="6"/>
  <c r="K60" i="6"/>
  <c r="L60" i="6"/>
  <c r="F59" i="6"/>
  <c r="G59" i="6"/>
  <c r="K59" i="6"/>
  <c r="L59" i="6"/>
  <c r="F58" i="6"/>
  <c r="G58" i="6"/>
  <c r="K58" i="6"/>
  <c r="L58" i="6"/>
  <c r="F57" i="6"/>
  <c r="G57" i="6"/>
  <c r="K57" i="6"/>
  <c r="L57" i="6"/>
  <c r="F56" i="6"/>
  <c r="G56" i="6"/>
  <c r="K56" i="6"/>
  <c r="L56" i="6"/>
  <c r="F55" i="6"/>
  <c r="G55" i="6"/>
  <c r="K55" i="6"/>
  <c r="L55" i="6"/>
  <c r="F54" i="6"/>
  <c r="G54" i="6"/>
  <c r="K54" i="6"/>
  <c r="L54" i="6"/>
  <c r="F53" i="6"/>
  <c r="G53" i="6"/>
  <c r="K53" i="6"/>
  <c r="L53" i="6"/>
  <c r="F52" i="6"/>
  <c r="G52" i="6"/>
  <c r="K52" i="6"/>
  <c r="L52" i="6"/>
  <c r="F51" i="6"/>
  <c r="G51" i="6"/>
  <c r="K51" i="6"/>
  <c r="L51" i="6"/>
  <c r="F50" i="6"/>
  <c r="G50" i="6"/>
  <c r="K50" i="6"/>
  <c r="L50" i="6"/>
  <c r="F49" i="6"/>
  <c r="G49" i="6"/>
  <c r="K49" i="6"/>
  <c r="L49" i="6"/>
  <c r="F48" i="6"/>
  <c r="G48" i="6"/>
  <c r="K48" i="6"/>
  <c r="L48" i="6"/>
  <c r="F47" i="6"/>
  <c r="G47" i="6"/>
  <c r="K47" i="6"/>
  <c r="L47" i="6"/>
  <c r="F46" i="6"/>
  <c r="G46" i="6"/>
  <c r="K46" i="6"/>
  <c r="L46" i="6"/>
  <c r="F45" i="6"/>
  <c r="G45" i="6"/>
  <c r="K45" i="6"/>
  <c r="L45" i="6"/>
  <c r="F44" i="6"/>
  <c r="G44" i="6"/>
  <c r="K44" i="6"/>
  <c r="L44" i="6"/>
  <c r="F43" i="6"/>
  <c r="G43" i="6"/>
  <c r="K43" i="6"/>
  <c r="L43" i="6"/>
  <c r="F42" i="6"/>
  <c r="G42" i="6"/>
  <c r="K42" i="6"/>
  <c r="L42" i="6"/>
  <c r="F41" i="6"/>
  <c r="G41" i="6"/>
  <c r="K41" i="6"/>
  <c r="L41" i="6"/>
  <c r="F40" i="6"/>
  <c r="G40" i="6"/>
  <c r="K40" i="6"/>
  <c r="L40" i="6"/>
  <c r="F39" i="6"/>
  <c r="G39" i="6"/>
  <c r="K39" i="6"/>
  <c r="L39" i="6"/>
  <c r="F38" i="6"/>
  <c r="G38" i="6"/>
  <c r="K38" i="6"/>
  <c r="L38" i="6"/>
  <c r="F37" i="6"/>
  <c r="G37" i="6"/>
  <c r="K37" i="6"/>
  <c r="L37" i="6"/>
  <c r="F36" i="6"/>
  <c r="G36" i="6"/>
  <c r="K36" i="6"/>
  <c r="L36" i="6"/>
  <c r="F35" i="6"/>
  <c r="G35" i="6"/>
  <c r="K35" i="6"/>
  <c r="L35" i="6"/>
  <c r="F34" i="6"/>
  <c r="G34" i="6"/>
  <c r="K34" i="6"/>
  <c r="L34" i="6"/>
  <c r="F33" i="6"/>
  <c r="G33" i="6"/>
  <c r="K33" i="6"/>
  <c r="L33" i="6"/>
  <c r="F32" i="6"/>
  <c r="G32" i="6"/>
  <c r="K32" i="6"/>
  <c r="L32" i="6"/>
  <c r="F31" i="6"/>
  <c r="G31" i="6"/>
  <c r="K31" i="6"/>
  <c r="L31" i="6"/>
  <c r="F30" i="6"/>
  <c r="G30" i="6"/>
  <c r="K30" i="6"/>
  <c r="L30" i="6"/>
  <c r="F29" i="6"/>
  <c r="G29" i="6"/>
  <c r="K29" i="6"/>
  <c r="L29" i="6"/>
  <c r="F28" i="6"/>
  <c r="G28" i="6"/>
  <c r="K28" i="6"/>
  <c r="L28" i="6"/>
  <c r="F27" i="6"/>
  <c r="G27" i="6"/>
  <c r="K27" i="6"/>
  <c r="L27" i="6"/>
  <c r="F26" i="6"/>
  <c r="G26" i="6"/>
  <c r="K26" i="6"/>
  <c r="L26" i="6"/>
  <c r="F25" i="6"/>
  <c r="G25" i="6"/>
  <c r="K25" i="6"/>
  <c r="L25" i="6"/>
  <c r="F24" i="6"/>
  <c r="G24" i="6"/>
  <c r="K24" i="6"/>
  <c r="L24" i="6"/>
  <c r="F23" i="6"/>
  <c r="G23" i="6"/>
  <c r="K23" i="6"/>
  <c r="L23" i="6"/>
  <c r="F22" i="6"/>
  <c r="G22" i="6"/>
  <c r="K22" i="6"/>
  <c r="L22" i="6"/>
  <c r="F21" i="6"/>
  <c r="G21" i="6"/>
  <c r="K21" i="6"/>
  <c r="L21" i="6"/>
  <c r="F20" i="6"/>
  <c r="G20" i="6"/>
  <c r="K20" i="6"/>
  <c r="L20" i="6"/>
  <c r="F19" i="6"/>
  <c r="G19" i="6"/>
  <c r="K19" i="6"/>
  <c r="L19" i="6"/>
  <c r="F18" i="6"/>
  <c r="G18" i="6"/>
  <c r="K18" i="6"/>
  <c r="L18" i="6"/>
  <c r="F17" i="6"/>
  <c r="G17" i="6"/>
  <c r="K17" i="6"/>
  <c r="L17" i="6"/>
  <c r="F16" i="6"/>
  <c r="G16" i="6"/>
  <c r="K16" i="6"/>
  <c r="L16" i="6"/>
  <c r="E60" i="5"/>
  <c r="G60" i="5"/>
  <c r="I60" i="5"/>
  <c r="E59" i="5"/>
  <c r="G59" i="5"/>
  <c r="I59" i="5"/>
  <c r="E58" i="5"/>
  <c r="G58" i="5"/>
  <c r="I58" i="5"/>
  <c r="E57" i="5"/>
  <c r="G57" i="5"/>
  <c r="I57" i="5"/>
  <c r="E56" i="5"/>
  <c r="G56" i="5"/>
  <c r="I56" i="5"/>
  <c r="E55" i="5"/>
  <c r="G55" i="5"/>
  <c r="I55" i="5"/>
  <c r="E54" i="5"/>
  <c r="G54" i="5"/>
  <c r="I54" i="5"/>
  <c r="E53" i="5"/>
  <c r="G53" i="5"/>
  <c r="I53" i="5"/>
  <c r="E52" i="5"/>
  <c r="G52" i="5"/>
  <c r="I52" i="5"/>
  <c r="E51" i="5"/>
  <c r="G51" i="5"/>
  <c r="I51" i="5"/>
  <c r="E50" i="5"/>
  <c r="G50" i="5"/>
  <c r="I50" i="5"/>
  <c r="E49" i="5"/>
  <c r="G49" i="5"/>
  <c r="I49" i="5"/>
  <c r="E48" i="5"/>
  <c r="G48" i="5"/>
  <c r="I48" i="5"/>
  <c r="E47" i="5"/>
  <c r="G47" i="5"/>
  <c r="I47" i="5"/>
  <c r="E46" i="5"/>
  <c r="G46" i="5"/>
  <c r="I46" i="5"/>
  <c r="E45" i="5"/>
  <c r="G45" i="5"/>
  <c r="I45" i="5"/>
  <c r="E44" i="5"/>
  <c r="G44" i="5"/>
  <c r="I44" i="5"/>
  <c r="E43" i="5"/>
  <c r="G43" i="5"/>
  <c r="I43" i="5"/>
  <c r="E42" i="5"/>
  <c r="G42" i="5"/>
  <c r="I42" i="5"/>
  <c r="E41" i="5"/>
  <c r="G41" i="5"/>
  <c r="E40" i="5"/>
  <c r="G40" i="5"/>
  <c r="I40" i="5"/>
  <c r="E39" i="5"/>
  <c r="G39" i="5"/>
  <c r="I39" i="5"/>
  <c r="E38" i="5"/>
  <c r="G38" i="5"/>
  <c r="I38" i="5"/>
  <c r="E37" i="5"/>
  <c r="G37" i="5"/>
  <c r="I37" i="5"/>
  <c r="E36" i="5"/>
  <c r="G36" i="5"/>
  <c r="I36" i="5"/>
  <c r="E35" i="5"/>
  <c r="G35" i="5"/>
  <c r="I35" i="5"/>
  <c r="E34" i="5"/>
  <c r="G34" i="5"/>
  <c r="I34" i="5"/>
  <c r="E33" i="5"/>
  <c r="G33" i="5"/>
  <c r="I33" i="5"/>
  <c r="E32" i="5"/>
  <c r="G32" i="5"/>
  <c r="I32" i="5"/>
  <c r="E31" i="5"/>
  <c r="G31" i="5"/>
  <c r="I31" i="5"/>
  <c r="E30" i="5"/>
  <c r="G30" i="5"/>
  <c r="I30" i="5"/>
  <c r="E29" i="5"/>
  <c r="G29" i="5"/>
  <c r="I29" i="5"/>
  <c r="E28" i="5"/>
  <c r="G28" i="5"/>
  <c r="I28" i="5"/>
  <c r="E27" i="5"/>
  <c r="G27" i="5"/>
  <c r="I27" i="5"/>
  <c r="E26" i="5"/>
  <c r="G26" i="5"/>
  <c r="I26" i="5"/>
  <c r="E25" i="5"/>
  <c r="G25" i="5"/>
  <c r="I25" i="5"/>
  <c r="E24" i="5"/>
  <c r="G24" i="5"/>
  <c r="I24" i="5"/>
  <c r="E23" i="5"/>
  <c r="G23" i="5"/>
  <c r="I23" i="5"/>
  <c r="E22" i="5"/>
  <c r="G22" i="5"/>
  <c r="I22" i="5"/>
  <c r="E21" i="5"/>
  <c r="G21" i="5"/>
  <c r="I21" i="5"/>
  <c r="E20" i="5"/>
  <c r="G20" i="5"/>
  <c r="I20" i="5"/>
  <c r="E19" i="5"/>
  <c r="G19" i="5"/>
  <c r="I19" i="5"/>
  <c r="E18" i="5"/>
  <c r="G18" i="5"/>
  <c r="I18" i="5"/>
  <c r="E17" i="5"/>
  <c r="G17" i="5"/>
  <c r="I17" i="5"/>
  <c r="E16" i="5"/>
  <c r="G16" i="5"/>
  <c r="I16" i="5"/>
  <c r="E15" i="5"/>
  <c r="G15" i="5"/>
  <c r="I15" i="5"/>
  <c r="E14" i="5"/>
  <c r="G14" i="5"/>
  <c r="I14" i="5"/>
  <c r="E13" i="5"/>
  <c r="G13" i="5"/>
  <c r="I13" i="5"/>
  <c r="E12" i="5"/>
  <c r="G12" i="5"/>
  <c r="I12" i="5"/>
  <c r="E11" i="5"/>
  <c r="G11" i="5"/>
  <c r="I11" i="5"/>
  <c r="E56" i="4"/>
  <c r="G56" i="4"/>
  <c r="I56" i="4"/>
  <c r="E55" i="4"/>
  <c r="G55" i="4"/>
  <c r="I55" i="4"/>
  <c r="E54" i="4"/>
  <c r="G54" i="4"/>
  <c r="I54" i="4"/>
  <c r="E53" i="4"/>
  <c r="G53" i="4"/>
  <c r="I53" i="4"/>
  <c r="E52" i="4"/>
  <c r="G52" i="4"/>
  <c r="I52" i="4"/>
  <c r="E51" i="4"/>
  <c r="G51" i="4"/>
  <c r="I51" i="4"/>
  <c r="E50" i="4"/>
  <c r="G50" i="4"/>
  <c r="I50" i="4"/>
  <c r="E49" i="4"/>
  <c r="G49" i="4"/>
  <c r="I49" i="4"/>
  <c r="E48" i="4"/>
  <c r="G48" i="4"/>
  <c r="I48" i="4"/>
  <c r="E47" i="4"/>
  <c r="G47" i="4"/>
  <c r="I47" i="4"/>
  <c r="E46" i="4"/>
  <c r="G46" i="4"/>
  <c r="I46" i="4"/>
  <c r="E45" i="4"/>
  <c r="G45" i="4"/>
  <c r="I45" i="4"/>
  <c r="E44" i="4"/>
  <c r="G44" i="4"/>
  <c r="I44" i="4"/>
  <c r="E43" i="4"/>
  <c r="G43" i="4"/>
  <c r="I43" i="4"/>
  <c r="E42" i="4"/>
  <c r="G42" i="4"/>
  <c r="I42" i="4"/>
  <c r="E41" i="4"/>
  <c r="G41" i="4"/>
  <c r="I41" i="4"/>
  <c r="E40" i="4"/>
  <c r="G40" i="4"/>
  <c r="I40" i="4"/>
  <c r="E39" i="4"/>
  <c r="G39" i="4"/>
  <c r="I39" i="4"/>
  <c r="E38" i="4"/>
  <c r="G38" i="4"/>
  <c r="I38" i="4"/>
  <c r="E37" i="4"/>
  <c r="G37" i="4"/>
  <c r="I37" i="4"/>
  <c r="E36" i="4"/>
  <c r="G36" i="4"/>
  <c r="I36" i="4"/>
  <c r="E35" i="4"/>
  <c r="G35" i="4"/>
  <c r="I35" i="4"/>
  <c r="E34" i="4"/>
  <c r="G34" i="4"/>
  <c r="I34" i="4"/>
  <c r="E33" i="4"/>
  <c r="G33" i="4"/>
  <c r="I33" i="4"/>
  <c r="E32" i="4"/>
  <c r="G32" i="4"/>
  <c r="I32" i="4"/>
  <c r="E31" i="4"/>
  <c r="G31" i="4"/>
  <c r="I31" i="4"/>
  <c r="E30" i="4"/>
  <c r="G30" i="4"/>
  <c r="I30" i="4"/>
  <c r="E29" i="4"/>
  <c r="G29" i="4"/>
  <c r="I29" i="4"/>
  <c r="E28" i="4"/>
  <c r="G28" i="4"/>
  <c r="I28" i="4"/>
  <c r="E27" i="4"/>
  <c r="G27" i="4"/>
  <c r="I27" i="4"/>
  <c r="E26" i="4"/>
  <c r="G26" i="4"/>
  <c r="I26" i="4"/>
  <c r="E25" i="4"/>
  <c r="G25" i="4"/>
  <c r="I25" i="4"/>
  <c r="E24" i="4"/>
  <c r="G24" i="4"/>
  <c r="I24" i="4"/>
  <c r="E23" i="4"/>
  <c r="G23" i="4"/>
  <c r="I23" i="4"/>
  <c r="E22" i="4"/>
  <c r="G22" i="4"/>
  <c r="I22" i="4"/>
  <c r="E21" i="4"/>
  <c r="G21" i="4"/>
  <c r="I21" i="4"/>
  <c r="E20" i="4"/>
  <c r="G20" i="4"/>
  <c r="I20" i="4"/>
  <c r="E19" i="4"/>
  <c r="G19" i="4"/>
  <c r="I19" i="4"/>
  <c r="E18" i="4"/>
  <c r="G18" i="4"/>
  <c r="I18" i="4"/>
  <c r="E17" i="4"/>
  <c r="G17" i="4"/>
  <c r="I17" i="4"/>
  <c r="E16" i="4"/>
  <c r="G16" i="4"/>
  <c r="I16" i="4"/>
  <c r="E15" i="4"/>
  <c r="G15" i="4"/>
  <c r="I15" i="4"/>
  <c r="E14" i="4"/>
  <c r="G14" i="4"/>
  <c r="I14" i="4"/>
  <c r="E13" i="4"/>
  <c r="G13" i="4"/>
  <c r="I13" i="4"/>
  <c r="E12" i="4"/>
  <c r="G12" i="4"/>
  <c r="I12" i="4"/>
  <c r="E11" i="4"/>
  <c r="G11" i="4"/>
  <c r="I11" i="4"/>
  <c r="D90" i="3"/>
  <c r="G90" i="3"/>
  <c r="I90" i="3"/>
  <c r="J90" i="3"/>
  <c r="D89" i="3"/>
  <c r="G89" i="3"/>
  <c r="I89" i="3"/>
  <c r="J89" i="3"/>
  <c r="D88" i="3"/>
  <c r="G88" i="3"/>
  <c r="I88" i="3"/>
  <c r="J88" i="3"/>
  <c r="D87" i="3"/>
  <c r="G87" i="3"/>
  <c r="I87" i="3"/>
  <c r="J87" i="3"/>
  <c r="D86" i="3"/>
  <c r="G86" i="3"/>
  <c r="I86" i="3"/>
  <c r="J86" i="3"/>
  <c r="D85" i="3"/>
  <c r="G85" i="3"/>
  <c r="I85" i="3"/>
  <c r="J85" i="3"/>
  <c r="D84" i="3"/>
  <c r="G84" i="3"/>
  <c r="I84" i="3"/>
  <c r="J84" i="3"/>
  <c r="D83" i="3"/>
  <c r="G83" i="3"/>
  <c r="I83" i="3"/>
  <c r="J83" i="3"/>
  <c r="D82" i="3"/>
  <c r="G82" i="3"/>
  <c r="I82" i="3"/>
  <c r="J82" i="3"/>
  <c r="D81" i="3"/>
  <c r="G81" i="3"/>
  <c r="I81" i="3"/>
  <c r="J81" i="3"/>
  <c r="D80" i="3"/>
  <c r="G80" i="3"/>
  <c r="I80" i="3"/>
  <c r="J80" i="3"/>
  <c r="D79" i="3"/>
  <c r="G79" i="3"/>
  <c r="I79" i="3"/>
  <c r="J79" i="3"/>
  <c r="D78" i="3"/>
  <c r="G78" i="3"/>
  <c r="I78" i="3"/>
  <c r="J78" i="3"/>
  <c r="D77" i="3"/>
  <c r="G77" i="3"/>
  <c r="I77" i="3"/>
  <c r="J77" i="3"/>
  <c r="D76" i="3"/>
  <c r="G76" i="3"/>
  <c r="I76" i="3"/>
  <c r="J76" i="3"/>
  <c r="D75" i="3"/>
  <c r="G75" i="3"/>
  <c r="I75" i="3"/>
  <c r="J75" i="3"/>
  <c r="D74" i="3"/>
  <c r="G74" i="3"/>
  <c r="I74" i="3"/>
  <c r="J74" i="3"/>
  <c r="D73" i="3"/>
  <c r="G73" i="3"/>
  <c r="I73" i="3"/>
  <c r="J73" i="3"/>
  <c r="D72" i="3"/>
  <c r="G72" i="3"/>
  <c r="I72" i="3"/>
  <c r="J72" i="3"/>
  <c r="D71" i="3"/>
  <c r="G71" i="3"/>
  <c r="I71" i="3"/>
  <c r="J71" i="3"/>
  <c r="D70" i="3"/>
  <c r="G70" i="3"/>
  <c r="I70" i="3"/>
  <c r="J70" i="3"/>
  <c r="D69" i="3"/>
  <c r="G69" i="3"/>
  <c r="I69" i="3"/>
  <c r="J69" i="3"/>
  <c r="D68" i="3"/>
  <c r="G68" i="3"/>
  <c r="I68" i="3"/>
  <c r="J68" i="3"/>
  <c r="D67" i="3"/>
  <c r="G67" i="3"/>
  <c r="I67" i="3"/>
  <c r="J67" i="3"/>
  <c r="D66" i="3"/>
  <c r="G66" i="3"/>
  <c r="I66" i="3"/>
  <c r="J66" i="3"/>
  <c r="D65" i="3"/>
  <c r="G65" i="3"/>
  <c r="I65" i="3"/>
  <c r="J65" i="3"/>
  <c r="D64" i="3"/>
  <c r="G64" i="3"/>
  <c r="I64" i="3"/>
  <c r="J64" i="3"/>
  <c r="D63" i="3"/>
  <c r="G63" i="3"/>
  <c r="I63" i="3"/>
  <c r="J63" i="3"/>
  <c r="D62" i="3"/>
  <c r="G62" i="3"/>
  <c r="I62" i="3"/>
  <c r="J62" i="3"/>
  <c r="D61" i="3"/>
  <c r="G61" i="3"/>
  <c r="I61" i="3"/>
  <c r="J61" i="3"/>
  <c r="D60" i="3"/>
  <c r="G60" i="3"/>
  <c r="I60" i="3"/>
  <c r="J60" i="3"/>
  <c r="D59" i="3"/>
  <c r="G59" i="3"/>
  <c r="I59" i="3"/>
  <c r="J59" i="3"/>
  <c r="D58" i="3"/>
  <c r="G58" i="3"/>
  <c r="I58" i="3"/>
  <c r="J58" i="3"/>
  <c r="D57" i="3"/>
  <c r="G57" i="3"/>
  <c r="I57" i="3"/>
  <c r="J57" i="3"/>
  <c r="D56" i="3"/>
  <c r="G56" i="3"/>
  <c r="I56" i="3"/>
  <c r="J56" i="3"/>
  <c r="D55" i="3"/>
  <c r="G55" i="3"/>
  <c r="I55" i="3"/>
  <c r="J55" i="3"/>
  <c r="D54" i="3"/>
  <c r="G54" i="3"/>
  <c r="I54" i="3"/>
  <c r="J54" i="3"/>
  <c r="D53" i="3"/>
  <c r="G53" i="3"/>
  <c r="I53" i="3"/>
  <c r="J53" i="3"/>
  <c r="D52" i="3"/>
  <c r="G52" i="3"/>
  <c r="I52" i="3"/>
  <c r="J52" i="3"/>
  <c r="D51" i="3"/>
  <c r="G51" i="3"/>
  <c r="I51" i="3"/>
  <c r="J51" i="3"/>
  <c r="D50" i="3"/>
  <c r="G50" i="3"/>
  <c r="I50" i="3"/>
  <c r="J50" i="3"/>
  <c r="D49" i="3"/>
  <c r="G49" i="3"/>
  <c r="I49" i="3"/>
  <c r="J49" i="3"/>
  <c r="D48" i="3"/>
  <c r="G48" i="3"/>
  <c r="I48" i="3"/>
  <c r="J48" i="3"/>
  <c r="D47" i="3"/>
  <c r="G47" i="3"/>
  <c r="I47" i="3"/>
  <c r="J47" i="3"/>
  <c r="D46" i="3"/>
  <c r="G46" i="3"/>
  <c r="I46" i="3"/>
  <c r="J46" i="3"/>
  <c r="D45" i="3"/>
  <c r="G45" i="3"/>
  <c r="I45" i="3"/>
  <c r="J45" i="3"/>
  <c r="D44" i="3"/>
  <c r="G44" i="3"/>
  <c r="I44" i="3"/>
  <c r="J44" i="3"/>
  <c r="D43" i="3"/>
  <c r="G43" i="3"/>
  <c r="I43" i="3"/>
  <c r="J43" i="3"/>
  <c r="D42" i="3"/>
  <c r="G42" i="3"/>
  <c r="I42" i="3"/>
  <c r="J42" i="3"/>
  <c r="D41" i="3"/>
  <c r="G41" i="3"/>
  <c r="I41" i="3"/>
  <c r="J41" i="3"/>
  <c r="D40" i="3"/>
  <c r="G40" i="3"/>
  <c r="I40" i="3"/>
  <c r="J40" i="3"/>
  <c r="D39" i="3"/>
  <c r="G39" i="3"/>
  <c r="I39" i="3"/>
  <c r="J39" i="3"/>
  <c r="D38" i="3"/>
  <c r="G38" i="3"/>
  <c r="I38" i="3"/>
  <c r="J38" i="3"/>
  <c r="D37" i="3"/>
  <c r="G37" i="3"/>
  <c r="I37" i="3"/>
  <c r="J37" i="3"/>
  <c r="D36" i="3"/>
  <c r="G36" i="3"/>
  <c r="I36" i="3"/>
  <c r="J36" i="3"/>
  <c r="D35" i="3"/>
  <c r="G35" i="3"/>
  <c r="I35" i="3"/>
  <c r="J35" i="3"/>
  <c r="D34" i="3"/>
  <c r="G34" i="3"/>
  <c r="I34" i="3"/>
  <c r="J34" i="3"/>
  <c r="D33" i="3"/>
  <c r="G33" i="3"/>
  <c r="I33" i="3"/>
  <c r="J33" i="3"/>
  <c r="D32" i="3"/>
  <c r="G32" i="3"/>
  <c r="I32" i="3"/>
  <c r="J32" i="3"/>
  <c r="D31" i="3"/>
  <c r="G31" i="3"/>
  <c r="I31" i="3"/>
  <c r="J31" i="3"/>
  <c r="D30" i="3"/>
  <c r="G30" i="3"/>
  <c r="I30" i="3"/>
  <c r="J30" i="3"/>
  <c r="D29" i="3"/>
  <c r="G29" i="3"/>
  <c r="I29" i="3"/>
  <c r="J29" i="3"/>
  <c r="D28" i="3"/>
  <c r="G28" i="3"/>
  <c r="I28" i="3"/>
  <c r="J28" i="3"/>
  <c r="D27" i="3"/>
  <c r="G27" i="3"/>
  <c r="I27" i="3"/>
  <c r="J27" i="3"/>
  <c r="D26" i="3"/>
  <c r="G26" i="3"/>
  <c r="I26" i="3"/>
  <c r="J26" i="3"/>
  <c r="D25" i="3"/>
  <c r="G25" i="3"/>
  <c r="I25" i="3"/>
  <c r="J25" i="3"/>
  <c r="D24" i="3"/>
  <c r="G24" i="3"/>
  <c r="I24" i="3"/>
  <c r="J24" i="3"/>
  <c r="D23" i="3"/>
  <c r="G23" i="3"/>
  <c r="I23" i="3"/>
  <c r="J23" i="3"/>
  <c r="D22" i="3"/>
  <c r="G22" i="3"/>
  <c r="I22" i="3"/>
  <c r="J22" i="3"/>
  <c r="D21" i="3"/>
  <c r="G21" i="3"/>
  <c r="I21" i="3"/>
  <c r="J21" i="3"/>
  <c r="D20" i="3"/>
  <c r="G20" i="3"/>
  <c r="I20" i="3"/>
  <c r="J20" i="3"/>
  <c r="D19" i="3"/>
  <c r="G19" i="3"/>
  <c r="I19" i="3"/>
  <c r="J19" i="3"/>
  <c r="D18" i="3"/>
  <c r="G18" i="3"/>
  <c r="I18" i="3"/>
  <c r="J18" i="3"/>
  <c r="D17" i="3"/>
  <c r="G17" i="3"/>
  <c r="I17" i="3"/>
  <c r="J17" i="3"/>
  <c r="D16" i="3"/>
  <c r="G16" i="3"/>
  <c r="I16" i="3"/>
  <c r="J16" i="3"/>
  <c r="D15" i="3"/>
  <c r="G15" i="3"/>
  <c r="I15" i="3"/>
  <c r="J15" i="3"/>
  <c r="D14" i="3"/>
  <c r="G14" i="3"/>
  <c r="I14" i="3"/>
  <c r="J14" i="3"/>
  <c r="D13" i="3"/>
  <c r="G13" i="3"/>
  <c r="I13" i="3"/>
  <c r="J13" i="3"/>
  <c r="D12" i="3"/>
  <c r="G12" i="3"/>
  <c r="I12" i="3"/>
  <c r="J12" i="3"/>
  <c r="D11" i="3"/>
  <c r="G11" i="3"/>
  <c r="I11" i="3"/>
  <c r="J11" i="3"/>
  <c r="F49" i="2"/>
  <c r="H49" i="2"/>
  <c r="F48" i="2"/>
  <c r="H48" i="2"/>
  <c r="F47" i="2"/>
  <c r="H47" i="2"/>
  <c r="F45" i="2"/>
  <c r="H45" i="2"/>
  <c r="F44" i="2"/>
  <c r="H44" i="2"/>
  <c r="F43" i="2"/>
  <c r="H43" i="2"/>
  <c r="F42" i="2"/>
  <c r="H42" i="2"/>
  <c r="F41" i="2"/>
  <c r="H41" i="2"/>
  <c r="F40" i="2"/>
  <c r="H40" i="2"/>
  <c r="F39" i="2"/>
  <c r="H39" i="2"/>
  <c r="F38" i="2"/>
  <c r="H38" i="2"/>
  <c r="F37" i="2"/>
  <c r="H37" i="2"/>
  <c r="F36" i="2"/>
  <c r="H36" i="2"/>
  <c r="F35" i="2"/>
  <c r="H35" i="2"/>
  <c r="F34" i="2"/>
  <c r="H34" i="2"/>
  <c r="F33" i="2"/>
  <c r="H33" i="2"/>
  <c r="F32" i="2"/>
  <c r="H32" i="2"/>
  <c r="F31" i="2"/>
  <c r="H31" i="2"/>
  <c r="F30" i="2"/>
  <c r="H30" i="2"/>
  <c r="F29" i="2"/>
  <c r="H29" i="2"/>
  <c r="F28" i="2"/>
  <c r="H28" i="2"/>
  <c r="F27" i="2"/>
  <c r="H27" i="2"/>
  <c r="F26" i="2"/>
  <c r="H26" i="2"/>
  <c r="F25" i="2"/>
  <c r="H25" i="2"/>
  <c r="F24" i="2"/>
  <c r="H24" i="2"/>
  <c r="F23" i="2"/>
  <c r="H23" i="2"/>
  <c r="F22" i="2"/>
  <c r="H22" i="2"/>
  <c r="F21" i="2"/>
  <c r="H21" i="2"/>
  <c r="F20" i="2"/>
  <c r="H20" i="2"/>
  <c r="F19" i="2"/>
  <c r="H19" i="2"/>
  <c r="F18" i="2"/>
  <c r="H18" i="2"/>
  <c r="F17" i="2"/>
  <c r="H17" i="2"/>
  <c r="F16" i="2"/>
  <c r="H16" i="2"/>
  <c r="F15" i="2"/>
  <c r="H15" i="2"/>
  <c r="F14" i="2"/>
  <c r="H14" i="2"/>
  <c r="F13" i="2"/>
  <c r="H13" i="2"/>
  <c r="F12" i="2"/>
  <c r="H12" i="2"/>
  <c r="F11" i="2"/>
  <c r="H11" i="2"/>
  <c r="F10" i="2"/>
  <c r="H10" i="2"/>
  <c r="F9" i="2"/>
  <c r="H9" i="2"/>
  <c r="F48" i="1"/>
  <c r="H48" i="1"/>
  <c r="F47" i="1"/>
  <c r="H47" i="1"/>
  <c r="F46" i="1"/>
  <c r="H46" i="1"/>
  <c r="F45" i="1"/>
  <c r="H45" i="1"/>
  <c r="F44" i="1"/>
  <c r="H44" i="1"/>
  <c r="F43" i="1"/>
  <c r="H43" i="1"/>
  <c r="F42" i="1"/>
  <c r="H42" i="1"/>
  <c r="F41" i="1"/>
  <c r="H41" i="1"/>
  <c r="F40" i="1"/>
  <c r="H40" i="1"/>
  <c r="F39" i="1"/>
  <c r="H39" i="1"/>
  <c r="F38" i="1"/>
  <c r="H38" i="1"/>
  <c r="F37" i="1"/>
  <c r="H37" i="1"/>
  <c r="F36" i="1"/>
  <c r="H36" i="1"/>
  <c r="F35" i="1"/>
  <c r="H35" i="1"/>
  <c r="F34" i="1"/>
  <c r="H34" i="1"/>
  <c r="F33" i="1"/>
  <c r="H33" i="1"/>
  <c r="F32" i="1"/>
  <c r="H32" i="1"/>
  <c r="F31" i="1"/>
  <c r="H31" i="1"/>
  <c r="F30" i="1"/>
  <c r="H30" i="1"/>
  <c r="F29" i="1"/>
  <c r="H29" i="1"/>
  <c r="F28" i="1"/>
  <c r="H28" i="1"/>
  <c r="F27" i="1"/>
  <c r="H27" i="1"/>
  <c r="F26" i="1"/>
  <c r="H26" i="1"/>
  <c r="F25" i="1"/>
  <c r="H25" i="1"/>
  <c r="F24" i="1"/>
  <c r="H24" i="1"/>
  <c r="F23" i="1"/>
  <c r="H23" i="1"/>
  <c r="F22" i="1"/>
  <c r="H22" i="1"/>
  <c r="F21" i="1"/>
  <c r="H21" i="1"/>
  <c r="F20" i="1"/>
  <c r="H20" i="1"/>
  <c r="F19" i="1"/>
  <c r="H19" i="1"/>
  <c r="F18" i="1"/>
  <c r="H18" i="1"/>
  <c r="F17" i="1"/>
  <c r="H17" i="1"/>
  <c r="F16" i="1"/>
  <c r="H16" i="1"/>
  <c r="F15" i="1"/>
  <c r="H15" i="1"/>
  <c r="F14" i="1"/>
  <c r="H14" i="1"/>
  <c r="F13" i="1"/>
  <c r="H13" i="1"/>
  <c r="F12" i="1"/>
  <c r="H12" i="1"/>
  <c r="F11" i="1"/>
  <c r="H11" i="1"/>
</calcChain>
</file>

<file path=xl/sharedStrings.xml><?xml version="1.0" encoding="utf-8"?>
<sst xmlns="http://schemas.openxmlformats.org/spreadsheetml/2006/main" count="442" uniqueCount="210">
  <si>
    <t>CONTINUOUS ASSESSMENT MARKS</t>
  </si>
  <si>
    <t>SEMESTER: I  SESSION: 2017/2018</t>
  </si>
  <si>
    <t>COURSE CODE : WQD7001 (Batch 1)</t>
  </si>
  <si>
    <t>COURSE TITLE : PRINCIPLE OF DATA SCIENCE</t>
  </si>
  <si>
    <t xml:space="preserve">LECTURE / TUTORIAL / LAB          TIME : 6.00 PM - 9.00 PM     VENUE : MM3 </t>
  </si>
  <si>
    <t>LECTURER'S NAME: ASSOC. PROF. DR. SALIMAH MOKHTAR</t>
  </si>
  <si>
    <t>REG. NO.</t>
  </si>
  <si>
    <t>OLP</t>
  </si>
  <si>
    <t>Asgnmt</t>
  </si>
  <si>
    <t>G. Project</t>
  </si>
  <si>
    <t>MidSem</t>
  </si>
  <si>
    <t>C. Work</t>
  </si>
  <si>
    <t>Final</t>
  </si>
  <si>
    <t>Total</t>
  </si>
  <si>
    <t>Course</t>
  </si>
  <si>
    <t>Grade</t>
  </si>
  <si>
    <t>WQD170001</t>
  </si>
  <si>
    <t>A</t>
  </si>
  <si>
    <t>WQD170002</t>
  </si>
  <si>
    <t>B+</t>
  </si>
  <si>
    <t>WQD170008</t>
  </si>
  <si>
    <t>WQD170013</t>
  </si>
  <si>
    <t>WQD170014</t>
  </si>
  <si>
    <t>WQD170016</t>
  </si>
  <si>
    <t>WQD170017</t>
  </si>
  <si>
    <t>A-</t>
  </si>
  <si>
    <t>WQD170018</t>
  </si>
  <si>
    <t>WQD170019</t>
  </si>
  <si>
    <t>WQD170020</t>
  </si>
  <si>
    <t>WQD170021</t>
  </si>
  <si>
    <t>B</t>
  </si>
  <si>
    <t>WQD170022</t>
  </si>
  <si>
    <t>WQD170025</t>
  </si>
  <si>
    <t>WQD170026</t>
  </si>
  <si>
    <t>WQD170027</t>
  </si>
  <si>
    <t>WQD170028</t>
  </si>
  <si>
    <t>WQD170029</t>
  </si>
  <si>
    <t>WQD170030</t>
  </si>
  <si>
    <t>WQD170032</t>
  </si>
  <si>
    <t>WQD170034</t>
  </si>
  <si>
    <t>WQD170036</t>
  </si>
  <si>
    <t>WQD170037</t>
  </si>
  <si>
    <t>WQD170038</t>
  </si>
  <si>
    <t>WQD170039</t>
  </si>
  <si>
    <t>WQD170040</t>
  </si>
  <si>
    <t>WQD170041</t>
  </si>
  <si>
    <t>WQD170042</t>
  </si>
  <si>
    <t>WQD170043</t>
  </si>
  <si>
    <t>WQD170044</t>
  </si>
  <si>
    <t>WQD170048</t>
  </si>
  <si>
    <t>WQD170049</t>
  </si>
  <si>
    <t>B-</t>
  </si>
  <si>
    <t>WQD170050</t>
  </si>
  <si>
    <t>WQD170051</t>
  </si>
  <si>
    <t>WQD170052</t>
  </si>
  <si>
    <t>F</t>
  </si>
  <si>
    <t>WQD170053</t>
  </si>
  <si>
    <t>WQD170055</t>
  </si>
  <si>
    <t>WQD170056</t>
  </si>
  <si>
    <t>WQD170057</t>
  </si>
  <si>
    <t>COURSE PERFORMACE</t>
  </si>
  <si>
    <t>SEMESTER: II  SESSION: 2017/2018</t>
  </si>
  <si>
    <t>LECTURE / TUTORIAL / LAB          TIME : 6.00 PM - 9.00 PM     VENUE : MM4/DK 1 BLOCK B FCSIT</t>
  </si>
  <si>
    <r>
      <t>LECTURER'S NAME:</t>
    </r>
    <r>
      <rPr>
        <b/>
        <u/>
        <sz val="10"/>
        <color theme="1"/>
        <rFont val="Century Gothic"/>
        <family val="2"/>
      </rPr>
      <t xml:space="preserve"> ASSOC. PROF. DR. SALIMAH MOKHTAR</t>
    </r>
  </si>
  <si>
    <t>NO.</t>
  </si>
  <si>
    <t>Assignment</t>
  </si>
  <si>
    <t>Online P</t>
  </si>
  <si>
    <t>Grp Project</t>
  </si>
  <si>
    <t>Mid Sem</t>
  </si>
  <si>
    <t>CW Total</t>
  </si>
  <si>
    <t>C+</t>
  </si>
  <si>
    <t>C</t>
  </si>
  <si>
    <t>COURSE CODE : WQD7001  (Batch 2)        COURSE TITLE : PRINCIPLE OF DATA SCIENCE</t>
  </si>
  <si>
    <t>CLASS ATTENDANCE FORM</t>
  </si>
  <si>
    <t>SEMESTER: I  SESSION: 2018/2019</t>
  </si>
  <si>
    <t>COURSE CODE : WQD7001</t>
  </si>
  <si>
    <t>COURSE TITLE :  PRINCIPLES OF DATA SCIENCE</t>
  </si>
  <si>
    <t>LECTURE / TUTORIAL / LAB          TIME : 6.00 PM - 9.00 PM     VENUE : DK 2</t>
  </si>
  <si>
    <t>LECTURER'S NAME:  A.PROF. DR. SALIMAH MOKHTAR</t>
  </si>
  <si>
    <t>Asgmt</t>
  </si>
  <si>
    <t>Count as</t>
  </si>
  <si>
    <t>Online Prtcpt</t>
  </si>
  <si>
    <t>Project</t>
  </si>
  <si>
    <t>/50</t>
  </si>
  <si>
    <t>COURSE WORK FORM</t>
  </si>
  <si>
    <t>SEMESTER: II  SESSION: 2018/2019</t>
  </si>
  <si>
    <t>LECTURE / TUTORIAL / LAB          TIME : 6.00 PM - 9.00 PM     VENUE : DK1/MM4</t>
  </si>
  <si>
    <t>Online</t>
  </si>
  <si>
    <t>Group</t>
  </si>
  <si>
    <t>TOTAL CW</t>
  </si>
  <si>
    <t>FINAL</t>
  </si>
  <si>
    <t>TOTAL</t>
  </si>
  <si>
    <t>COURSE ASSESSMENT</t>
  </si>
  <si>
    <t>SEMESTER: I  SESSION: 2019/2020</t>
  </si>
  <si>
    <t>LECTURE / TUTORIAL / LAB          TIME : 6.00 PM - 9.00 PM     VENUE :DK1/MM3</t>
  </si>
  <si>
    <t>OLC</t>
  </si>
  <si>
    <t>Midsem</t>
  </si>
  <si>
    <t>GP 20%</t>
  </si>
  <si>
    <t>CourseWork</t>
  </si>
  <si>
    <t>/60</t>
  </si>
  <si>
    <t>W</t>
  </si>
  <si>
    <t>Assignmt</t>
  </si>
  <si>
    <t>Online Participation</t>
  </si>
  <si>
    <t>MidSem Test</t>
  </si>
  <si>
    <t>Group Project</t>
  </si>
  <si>
    <t>Course Work</t>
  </si>
  <si>
    <t>Q1</t>
  </si>
  <si>
    <t>Q2</t>
  </si>
  <si>
    <t>Q3</t>
  </si>
  <si>
    <t>Final Exam</t>
  </si>
  <si>
    <r>
      <t>1.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</si>
  <si>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2.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</si>
  <si>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3.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</si>
  <si>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4.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</si>
  <si>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5.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</si>
  <si>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6.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</si>
  <si>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7.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</si>
  <si>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8.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</si>
  <si>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9.</t>
    </r>
    <r>
      <rPr>
        <sz val="7"/>
        <color rgb="FF000000"/>
        <rFont val="Times New Roman"/>
        <family val="1"/>
      </rPr>
      <t xml:space="preserve">     </t>
    </r>
    <r>
      <rPr>
        <sz val="10"/>
        <color rgb="FF000000"/>
        <rFont val="Century Gothic"/>
        <family val="2"/>
      </rPr>
      <t> </t>
    </r>
  </si>
  <si>
    <r>
      <t>10.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</si>
  <si>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</si>
  <si>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</si>
  <si>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</si>
  <si>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</si>
  <si>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</si>
  <si>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</si>
  <si>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</si>
  <si>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</si>
  <si>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19.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</si>
  <si>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</si>
  <si>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</si>
  <si>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</si>
  <si>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</si>
  <si>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</si>
  <si>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</si>
  <si>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</si>
  <si>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</si>
  <si>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</si>
  <si>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29.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</si>
  <si>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</si>
  <si>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</si>
  <si>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</si>
  <si>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</si>
  <si>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</si>
  <si>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</si>
  <si>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</si>
  <si>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</si>
  <si>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</si>
  <si>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39.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</si>
  <si>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</si>
  <si>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</si>
  <si>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</si>
  <si>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</si>
  <si>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</si>
  <si>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</si>
  <si>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</si>
  <si>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</si>
  <si>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</si>
  <si>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49.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</si>
  <si>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</si>
  <si>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51.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</si>
  <si>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52.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</si>
  <si>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53.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</si>
  <si>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54.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</si>
  <si>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55.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</si>
  <si>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56.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</si>
  <si>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57.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</si>
  <si>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58.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</si>
  <si>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59.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</si>
  <si>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r>
      <t>60.</t>
    </r>
    <r>
      <rPr>
        <sz val="7"/>
        <color rgb="FF000000"/>
        <rFont val="Times New Roman"/>
        <family val="1"/>
      </rPr>
      <t xml:space="preserve">  </t>
    </r>
    <r>
      <rPr>
        <sz val="10"/>
        <color rgb="FF000000"/>
        <rFont val="Century Gothic"/>
        <family val="2"/>
      </rPr>
      <t> </t>
    </r>
  </si>
  <si>
    <t>FACULTY OF COMPUTER SCIENCE &amp; INFORMATION TECHNOLOGY</t>
  </si>
  <si>
    <t>UNIVERSITI MALAYA</t>
  </si>
  <si>
    <t>COURSE WORK MARKS</t>
  </si>
  <si>
    <t>SEMESTER 2, SESSION 2019/2020</t>
  </si>
  <si>
    <t>COURSE TITLE : PRINCIPLES OF DATA SCIENCE</t>
  </si>
  <si>
    <t>LECTURE / TUTORIAL / LAB    TIME : 6.00 PM - 9.00 PM     VENUE : DK1/MM3</t>
  </si>
  <si>
    <t>LECTURER: ASSOC. PROF. DR. SALIMAH MOKHTAR</t>
  </si>
  <si>
    <t>SEMESTER 1, SESSION 2020/2021</t>
  </si>
  <si>
    <t>WQD7001 - PRINCIPLES OF DATA SCIENCE</t>
  </si>
  <si>
    <t>No.</t>
  </si>
  <si>
    <t>Assignment (10)</t>
  </si>
  <si>
    <t>Mid Sem Test (50)</t>
  </si>
  <si>
    <t>MidSem Test 20% (20)</t>
  </si>
  <si>
    <t>OLP (15)</t>
  </si>
  <si>
    <t>Group Project  (15)</t>
  </si>
  <si>
    <t xml:space="preserve"> Alt Assmt 1 (20)</t>
  </si>
  <si>
    <t xml:space="preserve"> Alt Assmt 2 (20)</t>
  </si>
  <si>
    <t xml:space="preserve">Withdrawn </t>
  </si>
  <si>
    <t>A+</t>
  </si>
  <si>
    <t>WQD7001 (PRINCIPLES OF DATA SCIENCE) - COURSEWORK AND ALTERNATIVE ASSESSMENTS MARKS</t>
  </si>
  <si>
    <t>SEMESTER 2, SESSION 2020/2021</t>
  </si>
  <si>
    <t>LECTURER: DR.SALIMAH MOKHTAR</t>
  </si>
  <si>
    <t>NO</t>
  </si>
  <si>
    <t>Asgmt 10%</t>
  </si>
  <si>
    <t>MidSem Test (20%)</t>
  </si>
  <si>
    <t>Online Portfolio 15%</t>
  </si>
  <si>
    <t>Group Project 15%</t>
  </si>
  <si>
    <t>TOTAL CW 60%</t>
  </si>
  <si>
    <t>AA1 20%</t>
  </si>
  <si>
    <t>AA2 20%</t>
  </si>
  <si>
    <t>TOTAL AA 40%</t>
  </si>
  <si>
    <t>FACULTY OF COMPUTER SCIENC AND INFORMATION TECHNOLOGY</t>
  </si>
  <si>
    <t>UNIVERSITY OF MALAYA</t>
  </si>
  <si>
    <t>SEMESTER: I  SESSION: 2021/2022</t>
  </si>
  <si>
    <t>COURSE CODE : WQD7001 (GROUP 1)</t>
  </si>
  <si>
    <t>LECTURE / TUTORIAL / LAB          TIME : 6.00 PM - 9.00 PM     VENUE : MS Team</t>
  </si>
  <si>
    <t>Asgmnt</t>
  </si>
  <si>
    <t>Total CW</t>
  </si>
  <si>
    <t>AAQ1</t>
  </si>
  <si>
    <t>AAQ2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</si>
</sst>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 x14ac:knownFonts="1">
    <font>
      <sz val="12"/>
      <color theme="1"/>
      <name val="Calibri"/>
      <family val="2"/>
      <scheme val="minor"/>
    </font>
    <font>
      <b/>
      <sz val="10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10"/>
      <color theme="1"/>
      <name val="Century Gothic"/>
      <family val="2"/>
    </font>
    <font>
      <sz val="11"/>
      <name val="Calibri"/>
      <family val="2"/>
      <scheme val="minor"/>
    </font>
    <font>
      <b/>
      <u/>
      <sz val="10"/>
      <color theme="1"/>
      <name val="Century Gothic"/>
      <family val="2"/>
    </font>
    <font>
      <b/>
      <sz val="8"/>
      <color theme="1"/>
      <name val="Century Gothic"/>
      <family val="2"/>
    </font>
    <font>
      <i/>
      <sz val="10"/>
      <color theme="1"/>
      <name val="Century Gothic"/>
      <family val="2"/>
    </font>
    <font>
      <b/>
      <sz val="11"/>
      <name val="Century Gothic"/>
      <family val="2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i/>
      <sz val="10"/>
      <color rgb="FFFF0000"/>
      <name val="Century Gothic"/>
      <family val="2"/>
    </font>
    <font>
      <b/>
      <sz val="9"/>
      <color theme="1"/>
      <name val="Century Gothic"/>
      <family val="2"/>
    </font>
    <font>
      <sz val="10"/>
      <name val="Century Gothic"/>
      <family val="2"/>
    </font>
    <font>
      <b/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sz val="10"/>
      <color rgb="FF000000"/>
      <name val="Century Gothic"/>
      <family val="2"/>
    </font>
    <font>
      <sz val="7"/>
      <color rgb="FF000000"/>
      <name val="Times New Roman"/>
      <family val="1"/>
    </font>
    <font>
      <sz val="10"/>
      <color rgb="FFFF0000"/>
      <name val="Century Gothic"/>
      <family val="2"/>
    </font>
    <font>
      <b/>
      <sz val="12"/>
      <color theme="1"/>
      <name val="Century Gothic"/>
      <family val="2"/>
    </font>
    <font>
      <sz val="11"/>
      <name val="Calibri"/>
      <family val="2"/>
    </font>
    <font>
      <sz val="12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name val="Calibri"/>
      <family val="2"/>
    </font>
    <font>
      <sz val="12"/>
      <color rgb="FF000000"/>
      <name val="Arial"/>
      <family val="2"/>
    </font>
    <font>
      <sz val="10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10"/>
      <color rgb="FF000000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0"/>
      <color theme="1"/>
      <name val="Century Gothic"/>
      <family val="1"/>
    </font>
    <font>
      <b/>
      <sz val="10"/>
      <color theme="1"/>
      <name val="Century Gothic"/>
      <family val="1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Century Gothic"/>
      <family val="1"/>
    </font>
    <font>
      <sz val="12"/>
      <color rgb="FFFF0000"/>
      <name val="Century Gothic"/>
      <family val="1"/>
    </font>
  </fonts>
  <fills count="2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B2B2B2"/>
        <bgColor indexed="64"/>
      </patternFill>
    </fill>
    <fill>
      <patternFill patternType="solid">
        <fgColor theme="7" tint="0.59999389629810485"/>
        <bgColor rgb="FF00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9D9D9"/>
        <bgColor rgb="FFD9D9D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 applyAlignment="1">
      <alignment horizontal="left" vertic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9" fontId="2" fillId="3" borderId="8" xfId="0" applyNumberFormat="1" applyFont="1" applyFill="1" applyBorder="1" applyAlignment="1">
      <alignment horizontal="center"/>
    </xf>
    <xf numFmtId="9" fontId="2" fillId="3" borderId="9" xfId="0" applyNumberFormat="1" applyFont="1" applyFill="1" applyBorder="1" applyAlignment="1">
      <alignment horizontal="center"/>
    </xf>
    <xf numFmtId="9" fontId="0" fillId="3" borderId="10" xfId="0" applyNumberFormat="1" applyFill="1" applyBorder="1" applyAlignment="1">
      <alignment horizontal="center"/>
    </xf>
    <xf numFmtId="9" fontId="0" fillId="3" borderId="11" xfId="0" applyNumberFormat="1" applyFill="1" applyBorder="1" applyAlignment="1">
      <alignment horizontal="center"/>
    </xf>
    <xf numFmtId="9" fontId="0" fillId="3" borderId="7" xfId="0" applyNumberFormat="1" applyFill="1" applyBorder="1"/>
    <xf numFmtId="0" fontId="2" fillId="3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6" fillId="2" borderId="14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/>
    </xf>
    <xf numFmtId="9" fontId="7" fillId="2" borderId="14" xfId="0" applyNumberFormat="1" applyFont="1" applyFill="1" applyBorder="1" applyAlignment="1">
      <alignment horizontal="center" vertical="center" wrapText="1"/>
    </xf>
    <xf numFmtId="9" fontId="1" fillId="2" borderId="14" xfId="0" applyNumberFormat="1" applyFont="1" applyFill="1" applyBorder="1" applyAlignment="1">
      <alignment horizontal="center" vertical="center" wrapText="1"/>
    </xf>
    <xf numFmtId="9" fontId="1" fillId="3" borderId="14" xfId="0" applyNumberFormat="1" applyFont="1" applyFill="1" applyBorder="1" applyAlignment="1">
      <alignment horizontal="center" vertical="center"/>
    </xf>
    <xf numFmtId="9" fontId="1" fillId="4" borderId="14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9" fontId="6" fillId="2" borderId="14" xfId="0" applyNumberFormat="1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9" fontId="9" fillId="2" borderId="14" xfId="0" applyNumberFormat="1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10" fillId="6" borderId="14" xfId="0" applyFont="1" applyFill="1" applyBorder="1" applyAlignment="1">
      <alignment horizontal="center" vertical="center" wrapText="1"/>
    </xf>
    <xf numFmtId="0" fontId="9" fillId="6" borderId="14" xfId="0" applyFont="1" applyFill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7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9" fontId="1" fillId="8" borderId="14" xfId="0" applyNumberFormat="1" applyFont="1" applyFill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/>
    </xf>
    <xf numFmtId="9" fontId="3" fillId="2" borderId="14" xfId="0" applyNumberFormat="1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13" fillId="0" borderId="14" xfId="0" applyFont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/>
    </xf>
    <xf numFmtId="0" fontId="1" fillId="10" borderId="14" xfId="0" applyFont="1" applyFill="1" applyBorder="1" applyAlignment="1">
      <alignment horizontal="center" vertical="center"/>
    </xf>
    <xf numFmtId="0" fontId="15" fillId="11" borderId="18" xfId="0" applyFont="1" applyFill="1" applyBorder="1" applyAlignment="1">
      <alignment horizontal="center" vertical="center" wrapText="1"/>
    </xf>
    <xf numFmtId="0" fontId="15" fillId="12" borderId="18" xfId="0" applyFont="1" applyFill="1" applyBorder="1" applyAlignment="1">
      <alignment horizontal="center" vertical="center" wrapText="1"/>
    </xf>
    <xf numFmtId="0" fontId="15" fillId="13" borderId="18" xfId="0" applyFont="1" applyFill="1" applyBorder="1" applyAlignment="1">
      <alignment horizontal="center" vertical="center" wrapText="1"/>
    </xf>
    <xf numFmtId="0" fontId="15" fillId="14" borderId="18" xfId="0" applyFont="1" applyFill="1" applyBorder="1" applyAlignment="1">
      <alignment horizontal="center" vertical="center" wrapText="1"/>
    </xf>
    <xf numFmtId="0" fontId="15" fillId="15" borderId="18" xfId="0" applyFont="1" applyFill="1" applyBorder="1" applyAlignment="1">
      <alignment horizontal="center" vertical="center" wrapText="1"/>
    </xf>
    <xf numFmtId="0" fontId="15" fillId="16" borderId="18" xfId="0" applyFont="1" applyFill="1" applyBorder="1" applyAlignment="1">
      <alignment horizontal="center" vertical="center" wrapText="1"/>
    </xf>
    <xf numFmtId="0" fontId="15" fillId="10" borderId="18" xfId="0" applyFont="1" applyFill="1" applyBorder="1" applyAlignment="1">
      <alignment horizontal="center" vertical="center" wrapText="1"/>
    </xf>
    <xf numFmtId="0" fontId="15" fillId="10" borderId="19" xfId="0" applyFont="1" applyFill="1" applyBorder="1" applyAlignment="1">
      <alignment horizontal="center" vertical="center" wrapText="1"/>
    </xf>
    <xf numFmtId="0" fontId="15" fillId="8" borderId="6" xfId="0" applyFont="1" applyFill="1" applyBorder="1" applyAlignment="1">
      <alignment horizontal="center" vertical="center" wrapText="1"/>
    </xf>
    <xf numFmtId="9" fontId="14" fillId="11" borderId="21" xfId="0" applyNumberFormat="1" applyFont="1" applyFill="1" applyBorder="1" applyAlignment="1">
      <alignment horizontal="center" vertical="center" wrapText="1"/>
    </xf>
    <xf numFmtId="9" fontId="14" fillId="12" borderId="21" xfId="0" applyNumberFormat="1" applyFont="1" applyFill="1" applyBorder="1" applyAlignment="1">
      <alignment horizontal="center" vertical="center" wrapText="1"/>
    </xf>
    <xf numFmtId="9" fontId="14" fillId="13" borderId="21" xfId="0" applyNumberFormat="1" applyFont="1" applyFill="1" applyBorder="1" applyAlignment="1">
      <alignment horizontal="center" vertical="center" wrapText="1"/>
    </xf>
    <xf numFmtId="1" fontId="14" fillId="14" borderId="21" xfId="0" applyNumberFormat="1" applyFont="1" applyFill="1" applyBorder="1" applyAlignment="1">
      <alignment horizontal="center" vertical="center" wrapText="1"/>
    </xf>
    <xf numFmtId="9" fontId="14" fillId="15" borderId="21" xfId="0" applyNumberFormat="1" applyFont="1" applyFill="1" applyBorder="1" applyAlignment="1">
      <alignment horizontal="center" vertical="center" wrapText="1"/>
    </xf>
    <xf numFmtId="9" fontId="14" fillId="16" borderId="21" xfId="0" applyNumberFormat="1" applyFont="1" applyFill="1" applyBorder="1" applyAlignment="1">
      <alignment horizontal="center" vertical="center" wrapText="1"/>
    </xf>
    <xf numFmtId="9" fontId="14" fillId="10" borderId="21" xfId="0" applyNumberFormat="1" applyFont="1" applyFill="1" applyBorder="1" applyAlignment="1">
      <alignment horizontal="center" vertical="center" wrapText="1"/>
    </xf>
    <xf numFmtId="9" fontId="14" fillId="10" borderId="22" xfId="0" applyNumberFormat="1" applyFont="1" applyFill="1" applyBorder="1" applyAlignment="1">
      <alignment horizontal="center" vertical="center" wrapText="1"/>
    </xf>
    <xf numFmtId="9" fontId="0" fillId="8" borderId="23" xfId="0" applyNumberFormat="1" applyFill="1" applyBorder="1" applyAlignment="1">
      <alignment horizontal="center" vertical="center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 wrapText="1"/>
    </xf>
    <xf numFmtId="0" fontId="16" fillId="2" borderId="20" xfId="0" applyFont="1" applyFill="1" applyBorder="1" applyAlignment="1">
      <alignment horizontal="center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8" fillId="2" borderId="21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6" fillId="8" borderId="21" xfId="0" applyFont="1" applyFill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20" fillId="0" borderId="0" xfId="0" applyFont="1" applyFill="1" applyBorder="1"/>
    <xf numFmtId="0" fontId="20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1" fillId="0" borderId="0" xfId="0" applyFont="1" applyFill="1" applyBorder="1"/>
    <xf numFmtId="0" fontId="22" fillId="17" borderId="14" xfId="0" applyNumberFormat="1" applyFont="1" applyFill="1" applyBorder="1" applyAlignment="1">
      <alignment horizontal="center" vertical="center" wrapText="1" readingOrder="1"/>
    </xf>
    <xf numFmtId="0" fontId="23" fillId="18" borderId="14" xfId="0" applyNumberFormat="1" applyFont="1" applyFill="1" applyBorder="1" applyAlignment="1">
      <alignment horizontal="center" vertical="center" wrapText="1"/>
    </xf>
    <xf numFmtId="0" fontId="23" fillId="18" borderId="14" xfId="0" applyFont="1" applyFill="1" applyBorder="1" applyAlignment="1">
      <alignment horizontal="center" vertical="center" wrapText="1"/>
    </xf>
    <xf numFmtId="9" fontId="23" fillId="19" borderId="14" xfId="0" applyNumberFormat="1" applyFont="1" applyFill="1" applyBorder="1" applyAlignment="1">
      <alignment horizontal="center" vertical="center"/>
    </xf>
    <xf numFmtId="0" fontId="24" fillId="20" borderId="14" xfId="0" applyFont="1" applyFill="1" applyBorder="1" applyAlignment="1">
      <alignment horizontal="center" vertical="center"/>
    </xf>
    <xf numFmtId="0" fontId="25" fillId="0" borderId="14" xfId="0" applyNumberFormat="1" applyFont="1" applyFill="1" applyBorder="1" applyAlignment="1">
      <alignment horizontal="center" vertical="center" wrapText="1" readingOrder="1"/>
    </xf>
    <xf numFmtId="0" fontId="21" fillId="0" borderId="14" xfId="0" applyNumberFormat="1" applyFont="1" applyFill="1" applyBorder="1" applyAlignment="1">
      <alignment horizontal="center" vertical="center" wrapText="1"/>
    </xf>
    <xf numFmtId="0" fontId="21" fillId="0" borderId="14" xfId="0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20" borderId="14" xfId="0" applyFont="1" applyFill="1" applyBorder="1" applyAlignment="1">
      <alignment horizontal="center" vertical="center"/>
    </xf>
    <xf numFmtId="0" fontId="21" fillId="5" borderId="14" xfId="0" applyNumberFormat="1" applyFont="1" applyFill="1" applyBorder="1" applyAlignment="1">
      <alignment horizontal="center" vertical="center" wrapText="1"/>
    </xf>
    <xf numFmtId="0" fontId="21" fillId="4" borderId="14" xfId="0" applyNumberFormat="1" applyFont="1" applyFill="1" applyBorder="1" applyAlignment="1">
      <alignment horizontal="center" vertical="center" wrapText="1"/>
    </xf>
    <xf numFmtId="0" fontId="21" fillId="4" borderId="14" xfId="0" applyFont="1" applyFill="1" applyBorder="1" applyAlignment="1">
      <alignment horizontal="center" vertical="center"/>
    </xf>
    <xf numFmtId="0" fontId="20" fillId="21" borderId="14" xfId="0" applyFont="1" applyFill="1" applyBorder="1" applyAlignment="1">
      <alignment horizontal="center" vertical="center"/>
    </xf>
    <xf numFmtId="0" fontId="25" fillId="4" borderId="14" xfId="0" applyNumberFormat="1" applyFont="1" applyFill="1" applyBorder="1" applyAlignment="1">
      <alignment horizontal="center" vertical="center" wrapText="1" readingOrder="1"/>
    </xf>
    <xf numFmtId="0" fontId="26" fillId="4" borderId="14" xfId="0" applyFont="1" applyFill="1" applyBorder="1" applyAlignment="1">
      <alignment horizontal="center" vertical="center"/>
    </xf>
    <xf numFmtId="0" fontId="27" fillId="0" borderId="0" xfId="0" applyFont="1" applyFill="1" applyBorder="1"/>
    <xf numFmtId="0" fontId="22" fillId="18" borderId="14" xfId="0" applyFont="1" applyFill="1" applyBorder="1" applyAlignment="1">
      <alignment horizontal="center" vertical="center" wrapText="1" readingOrder="1"/>
    </xf>
    <xf numFmtId="0" fontId="29" fillId="18" borderId="14" xfId="0" applyFont="1" applyFill="1" applyBorder="1" applyAlignment="1">
      <alignment horizontal="center" vertical="center" wrapText="1"/>
    </xf>
    <xf numFmtId="0" fontId="30" fillId="18" borderId="14" xfId="0" applyFont="1" applyFill="1" applyBorder="1" applyAlignment="1">
      <alignment horizontal="center" vertical="center" wrapText="1"/>
    </xf>
    <xf numFmtId="0" fontId="30" fillId="18" borderId="16" xfId="0" applyFont="1" applyFill="1" applyBorder="1" applyAlignment="1">
      <alignment horizontal="center" vertical="center" wrapText="1"/>
    </xf>
    <xf numFmtId="0" fontId="31" fillId="18" borderId="23" xfId="0" applyFont="1" applyFill="1" applyBorder="1" applyAlignment="1">
      <alignment horizontal="center" vertical="center" wrapText="1"/>
    </xf>
    <xf numFmtId="0" fontId="23" fillId="22" borderId="17" xfId="0" applyFont="1" applyFill="1" applyBorder="1" applyAlignment="1">
      <alignment horizontal="center" vertical="center"/>
    </xf>
    <xf numFmtId="0" fontId="23" fillId="22" borderId="16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 wrapText="1"/>
    </xf>
    <xf numFmtId="9" fontId="32" fillId="0" borderId="23" xfId="0" applyNumberFormat="1" applyFont="1" applyFill="1" applyBorder="1" applyAlignment="1">
      <alignment horizontal="center" vertical="center" wrapText="1"/>
    </xf>
    <xf numFmtId="0" fontId="33" fillId="0" borderId="14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/>
    </xf>
    <xf numFmtId="0" fontId="34" fillId="18" borderId="13" xfId="0" applyFont="1" applyFill="1" applyBorder="1" applyAlignment="1">
      <alignment horizontal="center" vertical="center"/>
    </xf>
    <xf numFmtId="0" fontId="34" fillId="22" borderId="13" xfId="0" applyFont="1" applyFill="1" applyBorder="1" applyAlignment="1">
      <alignment horizontal="center" vertical="center"/>
    </xf>
    <xf numFmtId="0" fontId="35" fillId="0" borderId="13" xfId="0" applyFont="1" applyFill="1" applyBorder="1" applyAlignment="1">
      <alignment horizontal="center" vertical="center"/>
    </xf>
    <xf numFmtId="0" fontId="34" fillId="18" borderId="14" xfId="0" applyFont="1" applyFill="1" applyBorder="1" applyAlignment="1">
      <alignment horizontal="center" vertical="center"/>
    </xf>
    <xf numFmtId="0" fontId="20" fillId="22" borderId="14" xfId="0" applyFont="1" applyFill="1" applyBorder="1" applyAlignment="1">
      <alignment horizontal="center" vertical="center"/>
    </xf>
    <xf numFmtId="0" fontId="34" fillId="0" borderId="0" xfId="0" applyFont="1" applyFill="1" applyBorder="1"/>
    <xf numFmtId="0" fontId="34" fillId="4" borderId="14" xfId="0" applyFont="1" applyFill="1" applyBorder="1" applyAlignment="1">
      <alignment horizontal="center" vertical="center"/>
    </xf>
    <xf numFmtId="0" fontId="33" fillId="4" borderId="14" xfId="0" applyFont="1" applyFill="1" applyBorder="1" applyAlignment="1">
      <alignment horizontal="center" vertical="center" wrapText="1"/>
    </xf>
    <xf numFmtId="0" fontId="20" fillId="4" borderId="14" xfId="0" applyFont="1" applyFill="1" applyBorder="1" applyAlignment="1">
      <alignment horizontal="center" vertical="center"/>
    </xf>
    <xf numFmtId="0" fontId="35" fillId="4" borderId="13" xfId="0" applyFont="1" applyFill="1" applyBorder="1" applyAlignment="1">
      <alignment horizontal="center" vertical="center"/>
    </xf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36" fillId="0" borderId="0" xfId="0" applyFont="1" applyAlignment="1">
      <alignment vertical="center"/>
    </xf>
    <xf numFmtId="0" fontId="37" fillId="0" borderId="0" xfId="0" applyFont="1" applyAlignment="1">
      <alignment horizontal="left" vertical="center"/>
    </xf>
    <xf numFmtId="0" fontId="34" fillId="0" borderId="0" xfId="0" applyFont="1" applyBorder="1"/>
    <xf numFmtId="0" fontId="34" fillId="0" borderId="0" xfId="0" applyFont="1" applyBorder="1" applyAlignment="1">
      <alignment horizontal="center" vertical="center"/>
    </xf>
    <xf numFmtId="9" fontId="38" fillId="24" borderId="26" xfId="0" applyNumberFormat="1" applyFont="1" applyFill="1" applyBorder="1" applyAlignment="1">
      <alignment horizontal="center" vertical="center" wrapText="1"/>
    </xf>
    <xf numFmtId="9" fontId="38" fillId="24" borderId="14" xfId="0" applyNumberFormat="1" applyFont="1" applyFill="1" applyBorder="1" applyAlignment="1">
      <alignment horizontal="center" vertical="center" wrapText="1"/>
    </xf>
    <xf numFmtId="9" fontId="38" fillId="22" borderId="14" xfId="0" applyNumberFormat="1" applyFont="1" applyFill="1" applyBorder="1" applyAlignment="1">
      <alignment horizontal="center" vertical="center"/>
    </xf>
    <xf numFmtId="9" fontId="38" fillId="25" borderId="14" xfId="0" applyNumberFormat="1" applyFont="1" applyFill="1" applyBorder="1" applyAlignment="1">
      <alignment horizontal="center" vertical="center"/>
    </xf>
    <xf numFmtId="9" fontId="38" fillId="3" borderId="14" xfId="0" applyNumberFormat="1" applyFont="1" applyFill="1" applyBorder="1" applyAlignment="1">
      <alignment horizontal="center" vertical="center"/>
    </xf>
    <xf numFmtId="9" fontId="31" fillId="22" borderId="14" xfId="0" applyNumberFormat="1" applyFont="1" applyFill="1" applyBorder="1" applyAlignment="1">
      <alignment horizontal="center" vertical="center"/>
    </xf>
    <xf numFmtId="9" fontId="31" fillId="22" borderId="14" xfId="0" applyNumberFormat="1" applyFont="1" applyFill="1" applyBorder="1" applyAlignment="1">
      <alignment horizontal="center" vertical="center" wrapText="1"/>
    </xf>
    <xf numFmtId="0" fontId="38" fillId="22" borderId="14" xfId="0" applyFont="1" applyFill="1" applyBorder="1" applyAlignment="1">
      <alignment horizontal="center" vertical="center" wrapText="1"/>
    </xf>
    <xf numFmtId="0" fontId="38" fillId="25" borderId="14" xfId="0" applyFont="1" applyFill="1" applyBorder="1" applyAlignment="1">
      <alignment horizontal="center" vertical="center"/>
    </xf>
    <xf numFmtId="0" fontId="38" fillId="25" borderId="14" xfId="0" applyFont="1" applyFill="1" applyBorder="1" applyAlignment="1">
      <alignment horizontal="center" vertical="center" wrapText="1"/>
    </xf>
    <xf numFmtId="0" fontId="38" fillId="3" borderId="14" xfId="0" applyFont="1" applyFill="1" applyBorder="1" applyAlignment="1">
      <alignment horizontal="center" vertical="center"/>
    </xf>
    <xf numFmtId="0" fontId="0" fillId="0" borderId="29" xfId="0" applyFont="1" applyBorder="1" applyAlignment="1">
      <alignment horizontal="center" vertical="center" wrapText="1"/>
    </xf>
    <xf numFmtId="0" fontId="39" fillId="0" borderId="28" xfId="0" applyFont="1" applyBorder="1" applyAlignment="1">
      <alignment horizontal="center" vertical="center" wrapText="1"/>
    </xf>
    <xf numFmtId="0" fontId="39" fillId="0" borderId="14" xfId="0" applyFont="1" applyBorder="1" applyAlignment="1">
      <alignment horizontal="center" vertical="center" wrapText="1"/>
    </xf>
    <xf numFmtId="0" fontId="39" fillId="0" borderId="14" xfId="0" applyNumberFormat="1" applyFont="1" applyBorder="1" applyAlignment="1">
      <alignment horizontal="center" vertical="center"/>
    </xf>
    <xf numFmtId="0" fontId="39" fillId="26" borderId="14" xfId="0" applyFont="1" applyFill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40" fillId="0" borderId="14" xfId="0" applyFont="1" applyBorder="1" applyAlignment="1">
      <alignment horizontal="center" vertical="center"/>
    </xf>
    <xf numFmtId="0" fontId="39" fillId="0" borderId="30" xfId="0" applyFont="1" applyBorder="1" applyAlignment="1">
      <alignment horizontal="center" vertical="center" wrapText="1"/>
    </xf>
    <xf numFmtId="0" fontId="39" fillId="4" borderId="30" xfId="0" applyFont="1" applyFill="1" applyBorder="1" applyAlignment="1">
      <alignment horizontal="center" vertical="center" wrapText="1"/>
    </xf>
    <xf numFmtId="0" fontId="39" fillId="4" borderId="14" xfId="0" applyFont="1" applyFill="1" applyBorder="1" applyAlignment="1">
      <alignment horizontal="center" vertical="center" wrapText="1"/>
    </xf>
    <xf numFmtId="0" fontId="39" fillId="4" borderId="14" xfId="0" applyNumberFormat="1" applyFont="1" applyFill="1" applyBorder="1" applyAlignment="1">
      <alignment horizontal="center" vertical="center"/>
    </xf>
    <xf numFmtId="0" fontId="39" fillId="4" borderId="14" xfId="0" applyFont="1" applyFill="1" applyBorder="1" applyAlignment="1">
      <alignment horizontal="center" vertical="center"/>
    </xf>
    <xf numFmtId="0" fontId="40" fillId="4" borderId="14" xfId="0" applyFont="1" applyFill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39" fillId="7" borderId="30" xfId="0" applyFont="1" applyFill="1" applyBorder="1" applyAlignment="1">
      <alignment horizontal="center" vertical="center" wrapText="1"/>
    </xf>
    <xf numFmtId="0" fontId="37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9" fontId="12" fillId="2" borderId="14" xfId="0" applyNumberFormat="1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Fill="1" applyBorder="1"/>
    <xf numFmtId="0" fontId="28" fillId="0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left" vertical="center"/>
    </xf>
    <xf numFmtId="0" fontId="38" fillId="23" borderId="25" xfId="0" applyFont="1" applyFill="1" applyBorder="1" applyAlignment="1">
      <alignment horizontal="center" vertical="center" wrapText="1"/>
    </xf>
    <xf numFmtId="0" fontId="34" fillId="0" borderId="27" xfId="0" applyFont="1" applyBorder="1"/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left" vertical="center"/>
    </xf>
    <xf numFmtId="0" fontId="0" fillId="0" borderId="0" xfId="0" applyFont="1" applyAlignment="1"/>
    <xf numFmtId="0" fontId="36" fillId="0" borderId="24" xfId="0" applyFont="1" applyBorder="1" applyAlignment="1">
      <alignment horizontal="center" vertical="center"/>
    </xf>
    <xf numFmtId="0" fontId="34" fillId="0" borderId="24" xfId="0" applyFont="1" applyBorder="1"/>
    <xf numFmtId="0" fontId="36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36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3</xdr:col>
      <xdr:colOff>167233</xdr:colOff>
      <xdr:row>2</xdr:row>
      <xdr:rowOff>100990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610E81-8F19-DD4D-AE6A-C10968340558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85725"/>
          <a:ext cx="1043533" cy="4343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0</xdr:row>
      <xdr:rowOff>0</xdr:rowOff>
    </xdr:from>
    <xdr:ext cx="742950" cy="781050"/>
    <xdr:pic>
      <xdr:nvPicPr>
        <xdr:cNvPr id="2" name="image2.gif" descr="Logo-um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0"/>
          <a:ext cx="742950" cy="781050"/>
        </a:xfrm>
        <a:prstGeom prst="rect">
          <a:avLst/>
        </a:prstGeom>
        <a:noFill/>
      </xdr:spPr>
    </xdr:pic>
    <xdr:clientData fLocksWithSheet="0"/>
  </xdr:oneCellAnchor>
  <xdr:oneCellAnchor>
    <xdr:from>
      <xdr:col>9</xdr:col>
      <xdr:colOff>0</xdr:colOff>
      <xdr:row>0</xdr:row>
      <xdr:rowOff>0</xdr:rowOff>
    </xdr:from>
    <xdr:ext cx="847725" cy="876300"/>
    <xdr:pic>
      <xdr:nvPicPr>
        <xdr:cNvPr id="3" name="image1.png" descr="logo fsktm baru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496425" y="0"/>
          <a:ext cx="847725" cy="876300"/>
        </a:xfrm>
        <a:prstGeom prst="rect">
          <a:avLst/>
        </a:prstGeom>
        <a:noFill/>
      </xdr:spPr>
    </xdr:pic>
    <xdr:clientData fLocksWithSheet="0"/>
  </xdr:oneCellAnchor>
  <xdr:twoCellAnchor>
    <xdr:from>
      <xdr:col>0</xdr:col>
      <xdr:colOff>95250</xdr:colOff>
      <xdr:row>3</xdr:row>
      <xdr:rowOff>85725</xdr:rowOff>
    </xdr:from>
    <xdr:to>
      <xdr:col>9</xdr:col>
      <xdr:colOff>542925</xdr:colOff>
      <xdr:row>3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V="1">
          <a:off x="95250" y="771525"/>
          <a:ext cx="10163175" cy="19050"/>
        </a:xfrm>
        <a:prstGeom prst="line">
          <a:avLst/>
        </a:prstGeom>
        <a:ln w="28575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"/>
  <sheetViews>
    <sheetView topLeftCell="A19" workbookViewId="0">
      <selection activeCell="L15" sqref="L15"/>
    </sheetView>
  </sheetViews>
  <sheetFormatPr defaultColWidth="11" defaultRowHeight="15.5" x14ac:dyDescent="0.35"/>
  <cols>
    <col min="1" max="1" width="14.83203125" customWidth="1"/>
  </cols>
  <sheetData>
    <row r="1" spans="1:9" x14ac:dyDescent="0.35">
      <c r="A1" s="163" t="s">
        <v>0</v>
      </c>
      <c r="B1" s="163"/>
      <c r="C1" s="163"/>
      <c r="D1" s="163"/>
      <c r="E1" s="163"/>
      <c r="F1" s="163"/>
      <c r="G1" s="163"/>
    </row>
    <row r="2" spans="1:9" x14ac:dyDescent="0.35">
      <c r="A2" s="163" t="s">
        <v>1</v>
      </c>
      <c r="B2" s="163"/>
      <c r="C2" s="163"/>
      <c r="D2" s="163"/>
      <c r="E2" s="163"/>
      <c r="F2" s="163"/>
      <c r="G2" s="163"/>
    </row>
    <row r="3" spans="1:9" x14ac:dyDescent="0.35">
      <c r="A3" s="160" t="s">
        <v>2</v>
      </c>
      <c r="B3" s="160"/>
      <c r="C3" s="160"/>
      <c r="D3" s="160"/>
      <c r="E3" s="160"/>
      <c r="F3" s="160"/>
      <c r="G3" s="160"/>
    </row>
    <row r="4" spans="1:9" x14ac:dyDescent="0.35">
      <c r="A4" s="160" t="s">
        <v>3</v>
      </c>
      <c r="B4" s="160"/>
      <c r="C4" s="160"/>
      <c r="D4" s="160"/>
      <c r="E4" s="160"/>
      <c r="F4" s="160"/>
      <c r="G4" s="160"/>
    </row>
    <row r="5" spans="1:9" x14ac:dyDescent="0.35">
      <c r="A5" s="164" t="s">
        <v>4</v>
      </c>
      <c r="B5" s="164"/>
      <c r="C5" s="164"/>
      <c r="D5" s="164"/>
      <c r="E5" s="164"/>
      <c r="F5" s="164"/>
      <c r="G5" s="164"/>
    </row>
    <row r="6" spans="1:9" x14ac:dyDescent="0.35">
      <c r="A6" s="160"/>
      <c r="B6" s="160"/>
      <c r="C6" s="160"/>
      <c r="D6" s="160"/>
      <c r="E6" s="160"/>
      <c r="F6" s="160"/>
      <c r="G6" s="160"/>
    </row>
    <row r="7" spans="1:9" x14ac:dyDescent="0.35">
      <c r="A7" s="1" t="s">
        <v>5</v>
      </c>
      <c r="B7" s="1"/>
      <c r="C7" s="1"/>
      <c r="D7" s="1"/>
      <c r="E7" s="1"/>
      <c r="F7" s="1"/>
      <c r="G7" s="1"/>
    </row>
    <row r="8" spans="1:9" ht="16" thickBot="1" x14ac:dyDescent="0.4">
      <c r="A8" s="160"/>
      <c r="B8" s="160"/>
      <c r="C8" s="160"/>
      <c r="D8" s="160"/>
      <c r="E8" s="160"/>
      <c r="F8" s="160"/>
      <c r="G8" s="160"/>
    </row>
    <row r="9" spans="1:9" x14ac:dyDescent="0.35">
      <c r="A9" s="161" t="s">
        <v>6</v>
      </c>
      <c r="B9" s="2" t="s">
        <v>7</v>
      </c>
      <c r="C9" s="3" t="s">
        <v>8</v>
      </c>
      <c r="D9" s="3" t="s">
        <v>9</v>
      </c>
      <c r="E9" s="3" t="s">
        <v>10</v>
      </c>
      <c r="F9" s="4" t="s">
        <v>11</v>
      </c>
      <c r="G9" s="5" t="s">
        <v>12</v>
      </c>
      <c r="H9" s="6" t="s">
        <v>13</v>
      </c>
      <c r="I9" s="7" t="s">
        <v>14</v>
      </c>
    </row>
    <row r="10" spans="1:9" ht="16" thickBot="1" x14ac:dyDescent="0.4">
      <c r="A10" s="162"/>
      <c r="B10" s="8">
        <v>0.1</v>
      </c>
      <c r="C10" s="9">
        <v>0.1</v>
      </c>
      <c r="D10" s="9">
        <v>0.2</v>
      </c>
      <c r="E10" s="9">
        <v>0.2</v>
      </c>
      <c r="F10" s="10">
        <v>0.6</v>
      </c>
      <c r="G10" s="11">
        <v>0.4</v>
      </c>
      <c r="H10" s="12">
        <v>1</v>
      </c>
      <c r="I10" s="13" t="s">
        <v>15</v>
      </c>
    </row>
    <row r="11" spans="1:9" x14ac:dyDescent="0.35">
      <c r="A11" s="14" t="s">
        <v>16</v>
      </c>
      <c r="B11" s="15">
        <v>10</v>
      </c>
      <c r="C11" s="16">
        <v>8</v>
      </c>
      <c r="D11" s="15">
        <v>14</v>
      </c>
      <c r="E11" s="15">
        <v>14.67</v>
      </c>
      <c r="F11" s="17">
        <f>(B11+C11+D11+E11)</f>
        <v>46.67</v>
      </c>
      <c r="G11" s="15">
        <v>33.6</v>
      </c>
      <c r="H11" s="15">
        <f>(F11 + G11)</f>
        <v>80.27000000000001</v>
      </c>
      <c r="I11" s="18" t="s">
        <v>17</v>
      </c>
    </row>
    <row r="12" spans="1:9" x14ac:dyDescent="0.35">
      <c r="A12" s="19" t="s">
        <v>18</v>
      </c>
      <c r="B12" s="15">
        <v>10</v>
      </c>
      <c r="C12" s="16">
        <v>7</v>
      </c>
      <c r="D12" s="15">
        <v>18</v>
      </c>
      <c r="E12" s="20">
        <v>13.33</v>
      </c>
      <c r="F12" s="17">
        <f t="shared" ref="F12:F48" si="0">(B12+C12+D12+E12)</f>
        <v>48.33</v>
      </c>
      <c r="G12" s="20">
        <v>25.6</v>
      </c>
      <c r="H12" s="20">
        <f t="shared" ref="H12:H48" si="1">(F12 + G12)</f>
        <v>73.930000000000007</v>
      </c>
      <c r="I12" s="18" t="s">
        <v>19</v>
      </c>
    </row>
    <row r="13" spans="1:9" x14ac:dyDescent="0.35">
      <c r="A13" s="19" t="s">
        <v>20</v>
      </c>
      <c r="B13" s="15">
        <v>10</v>
      </c>
      <c r="C13" s="16">
        <v>7</v>
      </c>
      <c r="D13" s="15">
        <v>15</v>
      </c>
      <c r="E13" s="20">
        <v>16.329999999999998</v>
      </c>
      <c r="F13" s="17">
        <f t="shared" si="0"/>
        <v>48.33</v>
      </c>
      <c r="G13" s="20">
        <v>34.4</v>
      </c>
      <c r="H13" s="20">
        <f t="shared" si="1"/>
        <v>82.72999999999999</v>
      </c>
      <c r="I13" s="18" t="s">
        <v>17</v>
      </c>
    </row>
    <row r="14" spans="1:9" x14ac:dyDescent="0.35">
      <c r="A14" s="19" t="s">
        <v>21</v>
      </c>
      <c r="B14" s="15">
        <v>10</v>
      </c>
      <c r="C14" s="16">
        <v>7</v>
      </c>
      <c r="D14" s="15">
        <v>15</v>
      </c>
      <c r="E14" s="20">
        <v>14.67</v>
      </c>
      <c r="F14" s="17">
        <f t="shared" si="0"/>
        <v>46.67</v>
      </c>
      <c r="G14" s="20">
        <v>36.799999999999997</v>
      </c>
      <c r="H14" s="20">
        <f t="shared" si="1"/>
        <v>83.47</v>
      </c>
      <c r="I14" s="18" t="s">
        <v>17</v>
      </c>
    </row>
    <row r="15" spans="1:9" x14ac:dyDescent="0.35">
      <c r="A15" s="19" t="s">
        <v>22</v>
      </c>
      <c r="B15" s="15">
        <v>10</v>
      </c>
      <c r="C15" s="16">
        <v>7</v>
      </c>
      <c r="D15" s="15">
        <v>15</v>
      </c>
      <c r="E15" s="20">
        <v>16.670000000000002</v>
      </c>
      <c r="F15" s="17">
        <f t="shared" si="0"/>
        <v>48.67</v>
      </c>
      <c r="G15" s="20">
        <v>35.200000000000003</v>
      </c>
      <c r="H15" s="20">
        <f t="shared" si="1"/>
        <v>83.87</v>
      </c>
      <c r="I15" s="18" t="s">
        <v>17</v>
      </c>
    </row>
    <row r="16" spans="1:9" x14ac:dyDescent="0.35">
      <c r="A16" s="19" t="s">
        <v>23</v>
      </c>
      <c r="B16" s="15">
        <v>10</v>
      </c>
      <c r="C16" s="16">
        <v>10</v>
      </c>
      <c r="D16" s="15">
        <v>15</v>
      </c>
      <c r="E16" s="20">
        <v>16</v>
      </c>
      <c r="F16" s="17">
        <f t="shared" si="0"/>
        <v>51</v>
      </c>
      <c r="G16" s="20">
        <v>32.799999999999997</v>
      </c>
      <c r="H16" s="20">
        <f t="shared" si="1"/>
        <v>83.8</v>
      </c>
      <c r="I16" s="18" t="s">
        <v>17</v>
      </c>
    </row>
    <row r="17" spans="1:9" x14ac:dyDescent="0.35">
      <c r="A17" s="19" t="s">
        <v>24</v>
      </c>
      <c r="B17" s="15">
        <v>10</v>
      </c>
      <c r="C17" s="16">
        <v>8</v>
      </c>
      <c r="D17" s="15">
        <v>15</v>
      </c>
      <c r="E17" s="20">
        <v>15.33</v>
      </c>
      <c r="F17" s="17">
        <f t="shared" si="0"/>
        <v>48.33</v>
      </c>
      <c r="G17" s="20">
        <v>29.6</v>
      </c>
      <c r="H17" s="20">
        <f t="shared" si="1"/>
        <v>77.930000000000007</v>
      </c>
      <c r="I17" s="18" t="s">
        <v>25</v>
      </c>
    </row>
    <row r="18" spans="1:9" x14ac:dyDescent="0.35">
      <c r="A18" s="19" t="s">
        <v>26</v>
      </c>
      <c r="B18" s="15">
        <v>10</v>
      </c>
      <c r="C18" s="16">
        <v>9</v>
      </c>
      <c r="D18" s="15">
        <v>16</v>
      </c>
      <c r="E18" s="20">
        <v>18</v>
      </c>
      <c r="F18" s="17">
        <f t="shared" si="0"/>
        <v>53</v>
      </c>
      <c r="G18" s="20">
        <v>35.200000000000003</v>
      </c>
      <c r="H18" s="20">
        <f t="shared" si="1"/>
        <v>88.2</v>
      </c>
      <c r="I18" s="18" t="s">
        <v>17</v>
      </c>
    </row>
    <row r="19" spans="1:9" x14ac:dyDescent="0.35">
      <c r="A19" s="19" t="s">
        <v>27</v>
      </c>
      <c r="B19" s="15">
        <v>10</v>
      </c>
      <c r="C19" s="16">
        <v>8</v>
      </c>
      <c r="D19" s="15">
        <v>13</v>
      </c>
      <c r="E19" s="20">
        <v>17.670000000000002</v>
      </c>
      <c r="F19" s="17">
        <f t="shared" si="0"/>
        <v>48.67</v>
      </c>
      <c r="G19" s="20">
        <v>33.6</v>
      </c>
      <c r="H19" s="20">
        <f t="shared" si="1"/>
        <v>82.27000000000001</v>
      </c>
      <c r="I19" s="18" t="s">
        <v>17</v>
      </c>
    </row>
    <row r="20" spans="1:9" x14ac:dyDescent="0.35">
      <c r="A20" s="19" t="s">
        <v>28</v>
      </c>
      <c r="B20" s="15">
        <v>10</v>
      </c>
      <c r="C20" s="16">
        <v>7</v>
      </c>
      <c r="D20" s="15">
        <v>15</v>
      </c>
      <c r="E20" s="20">
        <v>16.329999999999998</v>
      </c>
      <c r="F20" s="17">
        <f t="shared" si="0"/>
        <v>48.33</v>
      </c>
      <c r="G20" s="20">
        <v>30</v>
      </c>
      <c r="H20" s="20">
        <f t="shared" si="1"/>
        <v>78.33</v>
      </c>
      <c r="I20" s="18" t="s">
        <v>25</v>
      </c>
    </row>
    <row r="21" spans="1:9" x14ac:dyDescent="0.35">
      <c r="A21" s="19" t="s">
        <v>29</v>
      </c>
      <c r="B21" s="15">
        <v>10</v>
      </c>
      <c r="C21" s="16">
        <v>6</v>
      </c>
      <c r="D21" s="15">
        <v>13</v>
      </c>
      <c r="E21" s="20">
        <v>10.67</v>
      </c>
      <c r="F21" s="17">
        <f>(B21+C21+D21+E21)</f>
        <v>39.67</v>
      </c>
      <c r="G21" s="20">
        <v>25.6</v>
      </c>
      <c r="H21" s="20">
        <f t="shared" si="1"/>
        <v>65.27000000000001</v>
      </c>
      <c r="I21" s="18" t="s">
        <v>30</v>
      </c>
    </row>
    <row r="22" spans="1:9" x14ac:dyDescent="0.35">
      <c r="A22" s="19" t="s">
        <v>31</v>
      </c>
      <c r="B22" s="15">
        <v>10</v>
      </c>
      <c r="C22" s="16">
        <v>10</v>
      </c>
      <c r="D22" s="15">
        <v>14</v>
      </c>
      <c r="E22" s="20">
        <v>18.329999999999998</v>
      </c>
      <c r="F22" s="17">
        <f t="shared" si="0"/>
        <v>52.33</v>
      </c>
      <c r="G22" s="20">
        <v>37.6</v>
      </c>
      <c r="H22" s="20">
        <f t="shared" si="1"/>
        <v>89.93</v>
      </c>
      <c r="I22" s="18" t="s">
        <v>17</v>
      </c>
    </row>
    <row r="23" spans="1:9" x14ac:dyDescent="0.35">
      <c r="A23" s="19" t="s">
        <v>32</v>
      </c>
      <c r="B23" s="15">
        <v>10</v>
      </c>
      <c r="C23" s="16">
        <v>9</v>
      </c>
      <c r="D23" s="15">
        <v>18</v>
      </c>
      <c r="E23" s="20">
        <v>13.67</v>
      </c>
      <c r="F23" s="17">
        <f t="shared" si="0"/>
        <v>50.67</v>
      </c>
      <c r="G23" s="20">
        <v>29.2</v>
      </c>
      <c r="H23" s="20">
        <f t="shared" si="1"/>
        <v>79.87</v>
      </c>
      <c r="I23" s="18" t="s">
        <v>25</v>
      </c>
    </row>
    <row r="24" spans="1:9" x14ac:dyDescent="0.35">
      <c r="A24" s="19" t="s">
        <v>33</v>
      </c>
      <c r="B24" s="15">
        <v>10</v>
      </c>
      <c r="C24" s="16">
        <v>9</v>
      </c>
      <c r="D24" s="15">
        <v>18</v>
      </c>
      <c r="E24" s="20">
        <v>11.67</v>
      </c>
      <c r="F24" s="17">
        <f t="shared" si="0"/>
        <v>48.67</v>
      </c>
      <c r="G24" s="20">
        <v>26.8</v>
      </c>
      <c r="H24" s="20">
        <f t="shared" si="1"/>
        <v>75.47</v>
      </c>
      <c r="I24" s="18" t="s">
        <v>25</v>
      </c>
    </row>
    <row r="25" spans="1:9" x14ac:dyDescent="0.35">
      <c r="A25" s="19" t="s">
        <v>34</v>
      </c>
      <c r="B25" s="15">
        <v>10</v>
      </c>
      <c r="C25" s="16">
        <v>7</v>
      </c>
      <c r="D25" s="15">
        <v>16</v>
      </c>
      <c r="E25" s="20">
        <v>17.329999999999998</v>
      </c>
      <c r="F25" s="17">
        <f t="shared" si="0"/>
        <v>50.33</v>
      </c>
      <c r="G25" s="20">
        <v>27.2</v>
      </c>
      <c r="H25" s="20">
        <f t="shared" si="1"/>
        <v>77.53</v>
      </c>
      <c r="I25" s="18" t="s">
        <v>25</v>
      </c>
    </row>
    <row r="26" spans="1:9" x14ac:dyDescent="0.35">
      <c r="A26" s="19" t="s">
        <v>35</v>
      </c>
      <c r="B26" s="15">
        <v>10</v>
      </c>
      <c r="C26" s="16">
        <v>8</v>
      </c>
      <c r="D26" s="15">
        <v>16</v>
      </c>
      <c r="E26" s="20">
        <v>19.329999999999998</v>
      </c>
      <c r="F26" s="17">
        <f t="shared" si="0"/>
        <v>53.33</v>
      </c>
      <c r="G26" s="20">
        <v>31.6</v>
      </c>
      <c r="H26" s="20">
        <f t="shared" si="1"/>
        <v>84.93</v>
      </c>
      <c r="I26" s="18" t="s">
        <v>17</v>
      </c>
    </row>
    <row r="27" spans="1:9" x14ac:dyDescent="0.35">
      <c r="A27" s="19" t="s">
        <v>36</v>
      </c>
      <c r="B27" s="15">
        <v>10</v>
      </c>
      <c r="C27" s="16">
        <v>7</v>
      </c>
      <c r="D27" s="15">
        <v>14</v>
      </c>
      <c r="E27" s="20">
        <v>19</v>
      </c>
      <c r="F27" s="17">
        <f t="shared" si="0"/>
        <v>50</v>
      </c>
      <c r="G27" s="20">
        <v>33.200000000000003</v>
      </c>
      <c r="H27" s="20">
        <f t="shared" si="1"/>
        <v>83.2</v>
      </c>
      <c r="I27" s="18" t="s">
        <v>17</v>
      </c>
    </row>
    <row r="28" spans="1:9" x14ac:dyDescent="0.35">
      <c r="A28" s="19" t="s">
        <v>37</v>
      </c>
      <c r="B28" s="15">
        <v>10</v>
      </c>
      <c r="C28" s="16">
        <v>10</v>
      </c>
      <c r="D28" s="15">
        <v>13</v>
      </c>
      <c r="E28" s="20">
        <v>16.329999999999998</v>
      </c>
      <c r="F28" s="17">
        <f t="shared" si="0"/>
        <v>49.33</v>
      </c>
      <c r="G28" s="20">
        <v>24</v>
      </c>
      <c r="H28" s="20">
        <f t="shared" si="1"/>
        <v>73.33</v>
      </c>
      <c r="I28" s="18" t="s">
        <v>19</v>
      </c>
    </row>
    <row r="29" spans="1:9" x14ac:dyDescent="0.35">
      <c r="A29" s="19" t="s">
        <v>38</v>
      </c>
      <c r="B29" s="15">
        <v>10</v>
      </c>
      <c r="C29" s="16">
        <v>10</v>
      </c>
      <c r="D29" s="15">
        <v>15</v>
      </c>
      <c r="E29" s="20">
        <v>18.329999999999998</v>
      </c>
      <c r="F29" s="17">
        <f t="shared" si="0"/>
        <v>53.33</v>
      </c>
      <c r="G29" s="20">
        <v>29.2</v>
      </c>
      <c r="H29" s="20">
        <f t="shared" si="1"/>
        <v>82.53</v>
      </c>
      <c r="I29" s="18" t="s">
        <v>17</v>
      </c>
    </row>
    <row r="30" spans="1:9" x14ac:dyDescent="0.35">
      <c r="A30" s="19" t="s">
        <v>39</v>
      </c>
      <c r="B30" s="15">
        <v>10</v>
      </c>
      <c r="C30" s="16">
        <v>8</v>
      </c>
      <c r="D30" s="15">
        <v>18</v>
      </c>
      <c r="E30" s="20">
        <v>7.67</v>
      </c>
      <c r="F30" s="17">
        <f t="shared" si="0"/>
        <v>43.67</v>
      </c>
      <c r="G30" s="20">
        <v>21.6</v>
      </c>
      <c r="H30" s="20">
        <f t="shared" si="1"/>
        <v>65.27000000000001</v>
      </c>
      <c r="I30" s="18" t="s">
        <v>30</v>
      </c>
    </row>
    <row r="31" spans="1:9" x14ac:dyDescent="0.35">
      <c r="A31" s="19" t="s">
        <v>40</v>
      </c>
      <c r="B31" s="15">
        <v>10</v>
      </c>
      <c r="C31" s="16">
        <v>7</v>
      </c>
      <c r="D31" s="15">
        <v>14</v>
      </c>
      <c r="E31" s="20">
        <v>15.67</v>
      </c>
      <c r="F31" s="17">
        <f t="shared" si="0"/>
        <v>46.67</v>
      </c>
      <c r="G31" s="20">
        <v>18.399999999999999</v>
      </c>
      <c r="H31" s="20">
        <f t="shared" si="1"/>
        <v>65.069999999999993</v>
      </c>
      <c r="I31" s="18" t="s">
        <v>30</v>
      </c>
    </row>
    <row r="32" spans="1:9" x14ac:dyDescent="0.35">
      <c r="A32" s="19" t="s">
        <v>41</v>
      </c>
      <c r="B32" s="15">
        <v>10</v>
      </c>
      <c r="C32" s="16">
        <v>10</v>
      </c>
      <c r="D32" s="15">
        <v>15</v>
      </c>
      <c r="E32" s="20">
        <v>18.329999999999998</v>
      </c>
      <c r="F32" s="17">
        <f t="shared" si="0"/>
        <v>53.33</v>
      </c>
      <c r="G32" s="20">
        <v>28</v>
      </c>
      <c r="H32" s="20">
        <f t="shared" si="1"/>
        <v>81.33</v>
      </c>
      <c r="I32" s="18" t="s">
        <v>17</v>
      </c>
    </row>
    <row r="33" spans="1:9" x14ac:dyDescent="0.35">
      <c r="A33" s="19" t="s">
        <v>42</v>
      </c>
      <c r="B33" s="15">
        <v>10</v>
      </c>
      <c r="C33" s="16">
        <v>10</v>
      </c>
      <c r="D33" s="15">
        <v>13</v>
      </c>
      <c r="E33" s="20">
        <v>9.67</v>
      </c>
      <c r="F33" s="17">
        <f t="shared" si="0"/>
        <v>42.67</v>
      </c>
      <c r="G33" s="20">
        <v>24.4</v>
      </c>
      <c r="H33" s="20">
        <f t="shared" si="1"/>
        <v>67.069999999999993</v>
      </c>
      <c r="I33" s="18" t="s">
        <v>30</v>
      </c>
    </row>
    <row r="34" spans="1:9" x14ac:dyDescent="0.35">
      <c r="A34" s="19" t="s">
        <v>43</v>
      </c>
      <c r="B34" s="15">
        <v>10</v>
      </c>
      <c r="C34" s="16">
        <v>7</v>
      </c>
      <c r="D34" s="15">
        <v>13</v>
      </c>
      <c r="E34" s="20">
        <v>15.67</v>
      </c>
      <c r="F34" s="17">
        <f t="shared" si="0"/>
        <v>45.67</v>
      </c>
      <c r="G34" s="20">
        <v>22.4</v>
      </c>
      <c r="H34" s="20">
        <f t="shared" si="1"/>
        <v>68.069999999999993</v>
      </c>
      <c r="I34" s="18" t="s">
        <v>30</v>
      </c>
    </row>
    <row r="35" spans="1:9" x14ac:dyDescent="0.35">
      <c r="A35" s="19" t="s">
        <v>44</v>
      </c>
      <c r="B35" s="15">
        <v>10</v>
      </c>
      <c r="C35" s="16">
        <v>10</v>
      </c>
      <c r="D35" s="15">
        <v>13</v>
      </c>
      <c r="E35" s="20">
        <v>13.67</v>
      </c>
      <c r="F35" s="17">
        <f t="shared" si="0"/>
        <v>46.67</v>
      </c>
      <c r="G35" s="20">
        <v>27.2</v>
      </c>
      <c r="H35" s="20">
        <f t="shared" si="1"/>
        <v>73.87</v>
      </c>
      <c r="I35" s="18" t="s">
        <v>19</v>
      </c>
    </row>
    <row r="36" spans="1:9" x14ac:dyDescent="0.35">
      <c r="A36" s="19" t="s">
        <v>45</v>
      </c>
      <c r="B36" s="15">
        <v>10</v>
      </c>
      <c r="C36" s="16">
        <v>9</v>
      </c>
      <c r="D36" s="15">
        <v>15</v>
      </c>
      <c r="E36" s="20">
        <v>16.329999999999998</v>
      </c>
      <c r="F36" s="17">
        <f t="shared" si="0"/>
        <v>50.33</v>
      </c>
      <c r="G36" s="20">
        <v>28.8</v>
      </c>
      <c r="H36" s="20">
        <f t="shared" si="1"/>
        <v>79.13</v>
      </c>
      <c r="I36" s="18" t="s">
        <v>25</v>
      </c>
    </row>
    <row r="37" spans="1:9" x14ac:dyDescent="0.35">
      <c r="A37" s="19" t="s">
        <v>46</v>
      </c>
      <c r="B37" s="15">
        <v>10</v>
      </c>
      <c r="C37" s="16">
        <v>9</v>
      </c>
      <c r="D37" s="15">
        <v>18</v>
      </c>
      <c r="E37" s="20">
        <v>14.33</v>
      </c>
      <c r="F37" s="17">
        <f t="shared" si="0"/>
        <v>51.33</v>
      </c>
      <c r="G37" s="20">
        <v>13.2</v>
      </c>
      <c r="H37" s="20">
        <f t="shared" si="1"/>
        <v>64.53</v>
      </c>
      <c r="I37" s="18" t="s">
        <v>30</v>
      </c>
    </row>
    <row r="38" spans="1:9" x14ac:dyDescent="0.35">
      <c r="A38" s="19" t="s">
        <v>47</v>
      </c>
      <c r="B38" s="15">
        <v>10</v>
      </c>
      <c r="C38" s="16">
        <v>9</v>
      </c>
      <c r="D38" s="15">
        <v>14</v>
      </c>
      <c r="E38" s="20">
        <v>16.670000000000002</v>
      </c>
      <c r="F38" s="17">
        <f t="shared" si="0"/>
        <v>49.67</v>
      </c>
      <c r="G38" s="20">
        <v>29.2</v>
      </c>
      <c r="H38" s="20">
        <f t="shared" si="1"/>
        <v>78.87</v>
      </c>
      <c r="I38" s="18" t="s">
        <v>25</v>
      </c>
    </row>
    <row r="39" spans="1:9" x14ac:dyDescent="0.35">
      <c r="A39" s="19" t="s">
        <v>48</v>
      </c>
      <c r="B39" s="15">
        <v>10</v>
      </c>
      <c r="C39" s="16">
        <v>8</v>
      </c>
      <c r="D39" s="15">
        <v>14</v>
      </c>
      <c r="E39" s="20">
        <v>17</v>
      </c>
      <c r="F39" s="17">
        <f t="shared" si="0"/>
        <v>49</v>
      </c>
      <c r="G39" s="20">
        <v>27.2</v>
      </c>
      <c r="H39" s="20">
        <f t="shared" si="1"/>
        <v>76.2</v>
      </c>
      <c r="I39" s="18" t="s">
        <v>25</v>
      </c>
    </row>
    <row r="40" spans="1:9" x14ac:dyDescent="0.35">
      <c r="A40" s="19" t="s">
        <v>49</v>
      </c>
      <c r="B40" s="15">
        <v>8</v>
      </c>
      <c r="C40" s="16">
        <v>7</v>
      </c>
      <c r="D40" s="15">
        <v>18</v>
      </c>
      <c r="E40" s="20">
        <v>17</v>
      </c>
      <c r="F40" s="17">
        <f t="shared" si="0"/>
        <v>50</v>
      </c>
      <c r="G40" s="20">
        <v>22.8</v>
      </c>
      <c r="H40" s="20">
        <f t="shared" si="1"/>
        <v>72.8</v>
      </c>
      <c r="I40" s="18" t="s">
        <v>19</v>
      </c>
    </row>
    <row r="41" spans="1:9" x14ac:dyDescent="0.35">
      <c r="A41" s="19" t="s">
        <v>50</v>
      </c>
      <c r="B41" s="15">
        <v>10</v>
      </c>
      <c r="C41" s="16">
        <v>9</v>
      </c>
      <c r="D41" s="15">
        <v>15</v>
      </c>
      <c r="E41" s="20">
        <v>13</v>
      </c>
      <c r="F41" s="17">
        <f t="shared" si="0"/>
        <v>47</v>
      </c>
      <c r="G41" s="20">
        <v>12.8</v>
      </c>
      <c r="H41" s="20">
        <f t="shared" si="1"/>
        <v>59.8</v>
      </c>
      <c r="I41" s="18" t="s">
        <v>51</v>
      </c>
    </row>
    <row r="42" spans="1:9" x14ac:dyDescent="0.35">
      <c r="A42" s="19" t="s">
        <v>52</v>
      </c>
      <c r="B42" s="15">
        <v>10</v>
      </c>
      <c r="C42" s="16">
        <v>8</v>
      </c>
      <c r="D42" s="15">
        <v>17</v>
      </c>
      <c r="E42" s="20">
        <v>18</v>
      </c>
      <c r="F42" s="17">
        <f t="shared" si="0"/>
        <v>53</v>
      </c>
      <c r="G42" s="20">
        <v>28.4</v>
      </c>
      <c r="H42" s="20">
        <f t="shared" si="1"/>
        <v>81.400000000000006</v>
      </c>
      <c r="I42" s="18" t="s">
        <v>17</v>
      </c>
    </row>
    <row r="43" spans="1:9" x14ac:dyDescent="0.35">
      <c r="A43" s="19" t="s">
        <v>53</v>
      </c>
      <c r="B43" s="15">
        <v>10</v>
      </c>
      <c r="C43" s="16">
        <v>10</v>
      </c>
      <c r="D43" s="15">
        <v>17</v>
      </c>
      <c r="E43" s="20">
        <v>18.329999999999998</v>
      </c>
      <c r="F43" s="17">
        <f t="shared" si="0"/>
        <v>55.33</v>
      </c>
      <c r="G43" s="20">
        <v>24.8</v>
      </c>
      <c r="H43" s="20">
        <f t="shared" si="1"/>
        <v>80.13</v>
      </c>
      <c r="I43" s="18" t="s">
        <v>17</v>
      </c>
    </row>
    <row r="44" spans="1:9" x14ac:dyDescent="0.35">
      <c r="A44" s="19" t="s">
        <v>54</v>
      </c>
      <c r="B44" s="16">
        <v>5</v>
      </c>
      <c r="C44" s="16">
        <v>10</v>
      </c>
      <c r="D44" s="15">
        <v>0</v>
      </c>
      <c r="E44" s="20">
        <v>0</v>
      </c>
      <c r="F44" s="17">
        <f t="shared" si="0"/>
        <v>15</v>
      </c>
      <c r="G44" s="20">
        <v>0</v>
      </c>
      <c r="H44" s="20">
        <f t="shared" si="1"/>
        <v>15</v>
      </c>
      <c r="I44" s="18" t="s">
        <v>55</v>
      </c>
    </row>
    <row r="45" spans="1:9" x14ac:dyDescent="0.35">
      <c r="A45" s="19" t="s">
        <v>56</v>
      </c>
      <c r="B45" s="15">
        <v>10</v>
      </c>
      <c r="C45" s="16">
        <v>10</v>
      </c>
      <c r="D45" s="15">
        <v>18</v>
      </c>
      <c r="E45" s="20">
        <v>18.670000000000002</v>
      </c>
      <c r="F45" s="17">
        <f t="shared" si="0"/>
        <v>56.67</v>
      </c>
      <c r="G45" s="20">
        <v>35.6</v>
      </c>
      <c r="H45" s="20">
        <f t="shared" si="1"/>
        <v>92.27000000000001</v>
      </c>
      <c r="I45" s="18" t="s">
        <v>17</v>
      </c>
    </row>
    <row r="46" spans="1:9" x14ac:dyDescent="0.35">
      <c r="A46" s="19" t="s">
        <v>57</v>
      </c>
      <c r="B46" s="15">
        <v>10</v>
      </c>
      <c r="C46" s="16">
        <v>9</v>
      </c>
      <c r="D46" s="15">
        <v>18</v>
      </c>
      <c r="E46" s="20">
        <v>18.670000000000002</v>
      </c>
      <c r="F46" s="17">
        <f t="shared" si="0"/>
        <v>55.67</v>
      </c>
      <c r="G46" s="20">
        <v>26.4</v>
      </c>
      <c r="H46" s="20">
        <f t="shared" si="1"/>
        <v>82.07</v>
      </c>
      <c r="I46" s="18" t="s">
        <v>17</v>
      </c>
    </row>
    <row r="47" spans="1:9" x14ac:dyDescent="0.35">
      <c r="A47" s="19" t="s">
        <v>58</v>
      </c>
      <c r="B47" s="15">
        <v>10</v>
      </c>
      <c r="C47" s="16">
        <v>8</v>
      </c>
      <c r="D47" s="15">
        <v>18</v>
      </c>
      <c r="E47" s="20">
        <v>15</v>
      </c>
      <c r="F47" s="17">
        <f t="shared" si="0"/>
        <v>51</v>
      </c>
      <c r="G47" s="20">
        <v>30.4</v>
      </c>
      <c r="H47" s="20">
        <f t="shared" si="1"/>
        <v>81.400000000000006</v>
      </c>
      <c r="I47" s="18" t="s">
        <v>17</v>
      </c>
    </row>
    <row r="48" spans="1:9" x14ac:dyDescent="0.35">
      <c r="A48" s="19" t="s">
        <v>59</v>
      </c>
      <c r="B48" s="15">
        <v>10</v>
      </c>
      <c r="C48" s="16">
        <v>10</v>
      </c>
      <c r="D48" s="15">
        <v>18</v>
      </c>
      <c r="E48" s="20">
        <v>17</v>
      </c>
      <c r="F48" s="17">
        <f t="shared" si="0"/>
        <v>55</v>
      </c>
      <c r="G48" s="20">
        <v>26.4</v>
      </c>
      <c r="H48" s="20">
        <f t="shared" si="1"/>
        <v>81.400000000000006</v>
      </c>
      <c r="I48" s="18" t="s">
        <v>17</v>
      </c>
    </row>
  </sheetData>
  <mergeCells count="8">
    <mergeCell ref="A8:G8"/>
    <mergeCell ref="A9:A10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9"/>
  <sheetViews>
    <sheetView topLeftCell="A34" workbookViewId="0">
      <selection activeCell="M21" sqref="M21"/>
    </sheetView>
  </sheetViews>
  <sheetFormatPr defaultColWidth="11" defaultRowHeight="15.5" x14ac:dyDescent="0.35"/>
  <sheetData>
    <row r="1" spans="1:9" x14ac:dyDescent="0.35">
      <c r="A1" s="163" t="s">
        <v>60</v>
      </c>
      <c r="B1" s="163"/>
      <c r="C1" s="163"/>
      <c r="D1" s="163"/>
      <c r="E1" s="163"/>
      <c r="F1" s="163"/>
      <c r="G1" s="163"/>
      <c r="H1" s="163"/>
      <c r="I1" s="21"/>
    </row>
    <row r="2" spans="1:9" x14ac:dyDescent="0.35">
      <c r="A2" s="163" t="s">
        <v>61</v>
      </c>
      <c r="B2" s="163"/>
      <c r="C2" s="163"/>
      <c r="D2" s="163"/>
      <c r="E2" s="163"/>
      <c r="F2" s="163"/>
      <c r="G2" s="163"/>
      <c r="H2" s="163"/>
      <c r="I2" s="21"/>
    </row>
    <row r="3" spans="1:9" x14ac:dyDescent="0.35">
      <c r="A3" s="160" t="s">
        <v>72</v>
      </c>
      <c r="B3" s="160"/>
      <c r="C3" s="160"/>
      <c r="D3" s="160"/>
      <c r="E3" s="160"/>
      <c r="F3" s="160"/>
      <c r="G3" s="160"/>
      <c r="H3" s="160"/>
      <c r="I3" s="21"/>
    </row>
    <row r="4" spans="1:9" x14ac:dyDescent="0.35">
      <c r="A4" s="164" t="s">
        <v>62</v>
      </c>
      <c r="B4" s="164"/>
      <c r="C4" s="164"/>
      <c r="D4" s="164"/>
      <c r="E4" s="164"/>
      <c r="F4" s="164"/>
      <c r="G4" s="164"/>
      <c r="H4" s="164"/>
      <c r="I4" s="21"/>
    </row>
    <row r="5" spans="1:9" x14ac:dyDescent="0.35">
      <c r="A5" s="160" t="s">
        <v>63</v>
      </c>
      <c r="B5" s="160"/>
      <c r="C5" s="160"/>
      <c r="D5" s="160"/>
      <c r="E5" s="160"/>
      <c r="F5" s="160"/>
      <c r="G5" s="160"/>
      <c r="H5" s="160"/>
      <c r="I5" s="21"/>
    </row>
    <row r="6" spans="1:9" x14ac:dyDescent="0.35">
      <c r="A6" s="167"/>
      <c r="B6" s="167"/>
      <c r="C6" s="167"/>
      <c r="D6" s="167"/>
      <c r="E6" s="167"/>
      <c r="F6" s="167"/>
      <c r="G6" s="168"/>
      <c r="H6" s="168"/>
      <c r="I6" s="21"/>
    </row>
    <row r="7" spans="1:9" x14ac:dyDescent="0.35">
      <c r="A7" s="165" t="s">
        <v>64</v>
      </c>
      <c r="B7" s="22" t="s">
        <v>65</v>
      </c>
      <c r="C7" s="22" t="s">
        <v>66</v>
      </c>
      <c r="D7" s="22" t="s">
        <v>67</v>
      </c>
      <c r="E7" s="22" t="s">
        <v>68</v>
      </c>
      <c r="F7" s="23" t="s">
        <v>69</v>
      </c>
      <c r="G7" s="24" t="s">
        <v>12</v>
      </c>
      <c r="H7" s="25" t="s">
        <v>13</v>
      </c>
      <c r="I7" s="166" t="s">
        <v>15</v>
      </c>
    </row>
    <row r="8" spans="1:9" x14ac:dyDescent="0.35">
      <c r="A8" s="165"/>
      <c r="B8" s="26">
        <v>0.1</v>
      </c>
      <c r="C8" s="26">
        <v>0.1</v>
      </c>
      <c r="D8" s="26">
        <v>0.2</v>
      </c>
      <c r="E8" s="26">
        <v>0.2</v>
      </c>
      <c r="F8" s="27">
        <v>0.6</v>
      </c>
      <c r="G8" s="28">
        <v>0.4</v>
      </c>
      <c r="H8" s="29">
        <v>1</v>
      </c>
      <c r="I8" s="166"/>
    </row>
    <row r="9" spans="1:9" x14ac:dyDescent="0.35">
      <c r="A9" s="19">
        <v>1</v>
      </c>
      <c r="B9" s="30">
        <v>9</v>
      </c>
      <c r="C9" s="30">
        <v>10</v>
      </c>
      <c r="D9" s="30">
        <v>18.3</v>
      </c>
      <c r="E9" s="30">
        <v>15.2</v>
      </c>
      <c r="F9" s="31">
        <f t="shared" ref="F9:F45" si="0">(B9+C9+D9+E9)</f>
        <v>52.5</v>
      </c>
      <c r="G9" s="32">
        <v>29</v>
      </c>
      <c r="H9" s="33">
        <f>(F9+G9)</f>
        <v>81.5</v>
      </c>
      <c r="I9" s="34" t="s">
        <v>17</v>
      </c>
    </row>
    <row r="10" spans="1:9" x14ac:dyDescent="0.35">
      <c r="A10" s="19">
        <v>2</v>
      </c>
      <c r="B10" s="30">
        <v>8</v>
      </c>
      <c r="C10" s="30">
        <v>7.5</v>
      </c>
      <c r="D10" s="30">
        <v>18.3</v>
      </c>
      <c r="E10" s="30">
        <v>16.8</v>
      </c>
      <c r="F10" s="31">
        <f t="shared" si="0"/>
        <v>50.599999999999994</v>
      </c>
      <c r="G10" s="32">
        <v>35</v>
      </c>
      <c r="H10" s="33">
        <f t="shared" ref="H10:H49" si="1">(F10+G10)</f>
        <v>85.6</v>
      </c>
      <c r="I10" s="34" t="s">
        <v>17</v>
      </c>
    </row>
    <row r="11" spans="1:9" x14ac:dyDescent="0.35">
      <c r="A11" s="19">
        <v>3</v>
      </c>
      <c r="B11" s="30">
        <v>8</v>
      </c>
      <c r="C11" s="30">
        <v>8.75</v>
      </c>
      <c r="D11" s="30">
        <v>18.3</v>
      </c>
      <c r="E11" s="30">
        <v>16.8</v>
      </c>
      <c r="F11" s="31">
        <f t="shared" si="0"/>
        <v>51.849999999999994</v>
      </c>
      <c r="G11" s="32">
        <v>35</v>
      </c>
      <c r="H11" s="33">
        <f t="shared" si="1"/>
        <v>86.85</v>
      </c>
      <c r="I11" s="34" t="s">
        <v>17</v>
      </c>
    </row>
    <row r="12" spans="1:9" x14ac:dyDescent="0.35">
      <c r="A12" s="19">
        <v>4</v>
      </c>
      <c r="B12" s="30">
        <v>10</v>
      </c>
      <c r="C12" s="30">
        <v>10</v>
      </c>
      <c r="D12" s="30">
        <v>18</v>
      </c>
      <c r="E12" s="30">
        <v>14.6</v>
      </c>
      <c r="F12" s="31">
        <f t="shared" si="0"/>
        <v>52.6</v>
      </c>
      <c r="G12" s="32">
        <v>27</v>
      </c>
      <c r="H12" s="33">
        <f t="shared" si="1"/>
        <v>79.599999999999994</v>
      </c>
      <c r="I12" s="34" t="s">
        <v>17</v>
      </c>
    </row>
    <row r="13" spans="1:9" x14ac:dyDescent="0.35">
      <c r="A13" s="19">
        <v>5</v>
      </c>
      <c r="B13" s="30">
        <v>8</v>
      </c>
      <c r="C13" s="30">
        <v>8.75</v>
      </c>
      <c r="D13" s="30">
        <v>18</v>
      </c>
      <c r="E13" s="30">
        <v>15.6</v>
      </c>
      <c r="F13" s="31">
        <f t="shared" si="0"/>
        <v>50.35</v>
      </c>
      <c r="G13" s="32">
        <v>31</v>
      </c>
      <c r="H13" s="33">
        <f t="shared" si="1"/>
        <v>81.349999999999994</v>
      </c>
      <c r="I13" s="34" t="s">
        <v>17</v>
      </c>
    </row>
    <row r="14" spans="1:9" x14ac:dyDescent="0.35">
      <c r="A14" s="19">
        <v>6</v>
      </c>
      <c r="B14" s="30">
        <v>10</v>
      </c>
      <c r="C14" s="30">
        <v>8.75</v>
      </c>
      <c r="D14" s="30">
        <v>16</v>
      </c>
      <c r="E14" s="30">
        <v>16</v>
      </c>
      <c r="F14" s="31">
        <f t="shared" si="0"/>
        <v>50.75</v>
      </c>
      <c r="G14" s="32">
        <v>29</v>
      </c>
      <c r="H14" s="33">
        <f t="shared" si="1"/>
        <v>79.75</v>
      </c>
      <c r="I14" s="34" t="s">
        <v>17</v>
      </c>
    </row>
    <row r="15" spans="1:9" x14ac:dyDescent="0.35">
      <c r="A15" s="19">
        <v>7</v>
      </c>
      <c r="B15" s="30">
        <v>9</v>
      </c>
      <c r="C15" s="30">
        <v>8.75</v>
      </c>
      <c r="D15" s="30">
        <v>12.7</v>
      </c>
      <c r="E15" s="30">
        <v>17.2</v>
      </c>
      <c r="F15" s="31">
        <f t="shared" si="0"/>
        <v>47.65</v>
      </c>
      <c r="G15" s="32">
        <v>35</v>
      </c>
      <c r="H15" s="33">
        <f t="shared" si="1"/>
        <v>82.65</v>
      </c>
      <c r="I15" s="34" t="s">
        <v>17</v>
      </c>
    </row>
    <row r="16" spans="1:9" x14ac:dyDescent="0.35">
      <c r="A16" s="19">
        <v>8</v>
      </c>
      <c r="B16" s="30">
        <v>9</v>
      </c>
      <c r="C16" s="30">
        <v>8.75</v>
      </c>
      <c r="D16" s="30">
        <v>12.7</v>
      </c>
      <c r="E16" s="30">
        <v>16.8</v>
      </c>
      <c r="F16" s="31">
        <f t="shared" si="0"/>
        <v>47.25</v>
      </c>
      <c r="G16" s="32">
        <v>33</v>
      </c>
      <c r="H16" s="33">
        <f t="shared" si="1"/>
        <v>80.25</v>
      </c>
      <c r="I16" s="34" t="s">
        <v>17</v>
      </c>
    </row>
    <row r="17" spans="1:9" x14ac:dyDescent="0.35">
      <c r="A17" s="19">
        <v>9</v>
      </c>
      <c r="B17" s="30">
        <v>10</v>
      </c>
      <c r="C17" s="30">
        <v>8.75</v>
      </c>
      <c r="D17" s="30">
        <v>18</v>
      </c>
      <c r="E17" s="30">
        <v>17.2</v>
      </c>
      <c r="F17" s="31">
        <f t="shared" si="0"/>
        <v>53.95</v>
      </c>
      <c r="G17" s="32">
        <v>36</v>
      </c>
      <c r="H17" s="33">
        <f t="shared" si="1"/>
        <v>89.95</v>
      </c>
      <c r="I17" s="34" t="s">
        <v>17</v>
      </c>
    </row>
    <row r="18" spans="1:9" x14ac:dyDescent="0.35">
      <c r="A18" s="19">
        <v>10</v>
      </c>
      <c r="B18" s="30">
        <v>8</v>
      </c>
      <c r="C18" s="30">
        <v>8.75</v>
      </c>
      <c r="D18" s="30">
        <v>12.3</v>
      </c>
      <c r="E18" s="30">
        <v>17.2</v>
      </c>
      <c r="F18" s="31">
        <f t="shared" si="0"/>
        <v>46.25</v>
      </c>
      <c r="G18" s="32">
        <v>29</v>
      </c>
      <c r="H18" s="33">
        <f t="shared" si="1"/>
        <v>75.25</v>
      </c>
      <c r="I18" s="34" t="s">
        <v>25</v>
      </c>
    </row>
    <row r="19" spans="1:9" x14ac:dyDescent="0.35">
      <c r="A19" s="19">
        <v>11</v>
      </c>
      <c r="B19" s="30">
        <v>8</v>
      </c>
      <c r="C19" s="30">
        <v>8.75</v>
      </c>
      <c r="D19" s="30">
        <v>12.3</v>
      </c>
      <c r="E19" s="30">
        <v>13.2</v>
      </c>
      <c r="F19" s="31">
        <f t="shared" si="0"/>
        <v>42.25</v>
      </c>
      <c r="G19" s="32">
        <v>28</v>
      </c>
      <c r="H19" s="33">
        <f t="shared" si="1"/>
        <v>70.25</v>
      </c>
      <c r="I19" s="34" t="s">
        <v>19</v>
      </c>
    </row>
    <row r="20" spans="1:9" x14ac:dyDescent="0.35">
      <c r="A20" s="19">
        <v>12</v>
      </c>
      <c r="B20" s="30">
        <v>8</v>
      </c>
      <c r="C20" s="30">
        <v>8.75</v>
      </c>
      <c r="D20" s="30">
        <v>12.3</v>
      </c>
      <c r="E20" s="30">
        <v>16.8</v>
      </c>
      <c r="F20" s="31">
        <f t="shared" si="0"/>
        <v>45.85</v>
      </c>
      <c r="G20" s="32">
        <v>35</v>
      </c>
      <c r="H20" s="33">
        <f t="shared" si="1"/>
        <v>80.849999999999994</v>
      </c>
      <c r="I20" s="34" t="s">
        <v>17</v>
      </c>
    </row>
    <row r="21" spans="1:9" x14ac:dyDescent="0.35">
      <c r="A21" s="19">
        <v>13</v>
      </c>
      <c r="B21" s="30">
        <v>8</v>
      </c>
      <c r="C21" s="30">
        <v>8.75</v>
      </c>
      <c r="D21" s="30">
        <v>16</v>
      </c>
      <c r="E21" s="30">
        <v>14</v>
      </c>
      <c r="F21" s="31">
        <f t="shared" si="0"/>
        <v>46.75</v>
      </c>
      <c r="G21" s="32">
        <v>33</v>
      </c>
      <c r="H21" s="33">
        <f t="shared" si="1"/>
        <v>79.75</v>
      </c>
      <c r="I21" s="34" t="s">
        <v>17</v>
      </c>
    </row>
    <row r="22" spans="1:9" x14ac:dyDescent="0.35">
      <c r="A22" s="19">
        <v>14</v>
      </c>
      <c r="B22" s="30">
        <v>8.5</v>
      </c>
      <c r="C22" s="30">
        <v>8.75</v>
      </c>
      <c r="D22" s="30">
        <v>18</v>
      </c>
      <c r="E22" s="30">
        <v>11.6</v>
      </c>
      <c r="F22" s="31">
        <f t="shared" si="0"/>
        <v>46.85</v>
      </c>
      <c r="G22" s="32">
        <v>33</v>
      </c>
      <c r="H22" s="33">
        <f t="shared" si="1"/>
        <v>79.849999999999994</v>
      </c>
      <c r="I22" s="34" t="s">
        <v>17</v>
      </c>
    </row>
    <row r="23" spans="1:9" x14ac:dyDescent="0.35">
      <c r="A23" s="19">
        <v>15</v>
      </c>
      <c r="B23" s="30">
        <v>9</v>
      </c>
      <c r="C23" s="30">
        <v>10</v>
      </c>
      <c r="D23" s="30">
        <v>17</v>
      </c>
      <c r="E23" s="30">
        <v>13.2</v>
      </c>
      <c r="F23" s="31">
        <f t="shared" si="0"/>
        <v>49.2</v>
      </c>
      <c r="G23" s="32">
        <v>27</v>
      </c>
      <c r="H23" s="33">
        <f t="shared" si="1"/>
        <v>76.2</v>
      </c>
      <c r="I23" s="34" t="s">
        <v>25</v>
      </c>
    </row>
    <row r="24" spans="1:9" x14ac:dyDescent="0.35">
      <c r="A24" s="19">
        <v>16</v>
      </c>
      <c r="B24" s="30">
        <v>7</v>
      </c>
      <c r="C24" s="30">
        <v>8.75</v>
      </c>
      <c r="D24" s="30">
        <v>18</v>
      </c>
      <c r="E24" s="30">
        <v>12.4</v>
      </c>
      <c r="F24" s="31">
        <f t="shared" si="0"/>
        <v>46.15</v>
      </c>
      <c r="G24" s="32">
        <v>24</v>
      </c>
      <c r="H24" s="33">
        <f t="shared" si="1"/>
        <v>70.150000000000006</v>
      </c>
      <c r="I24" s="34" t="s">
        <v>19</v>
      </c>
    </row>
    <row r="25" spans="1:9" x14ac:dyDescent="0.35">
      <c r="A25" s="19">
        <v>17</v>
      </c>
      <c r="B25" s="30">
        <v>8.5</v>
      </c>
      <c r="C25" s="30">
        <v>8.75</v>
      </c>
      <c r="D25" s="30">
        <v>12</v>
      </c>
      <c r="E25" s="30">
        <v>16.8</v>
      </c>
      <c r="F25" s="31">
        <f t="shared" si="0"/>
        <v>46.05</v>
      </c>
      <c r="G25" s="32">
        <v>19</v>
      </c>
      <c r="H25" s="33">
        <f t="shared" si="1"/>
        <v>65.05</v>
      </c>
      <c r="I25" s="34" t="s">
        <v>30</v>
      </c>
    </row>
    <row r="26" spans="1:9" x14ac:dyDescent="0.35">
      <c r="A26" s="19">
        <v>18</v>
      </c>
      <c r="B26" s="30">
        <v>8</v>
      </c>
      <c r="C26" s="30">
        <v>8.75</v>
      </c>
      <c r="D26" s="30">
        <v>12</v>
      </c>
      <c r="E26" s="30">
        <v>12.4</v>
      </c>
      <c r="F26" s="31">
        <f t="shared" si="0"/>
        <v>41.15</v>
      </c>
      <c r="G26" s="32">
        <v>15</v>
      </c>
      <c r="H26" s="33">
        <f t="shared" si="1"/>
        <v>56.15</v>
      </c>
      <c r="I26" s="34" t="s">
        <v>70</v>
      </c>
    </row>
    <row r="27" spans="1:9" x14ac:dyDescent="0.35">
      <c r="A27" s="19">
        <v>19</v>
      </c>
      <c r="B27" s="30">
        <v>10</v>
      </c>
      <c r="C27" s="30">
        <v>8.75</v>
      </c>
      <c r="D27" s="30">
        <v>14.6</v>
      </c>
      <c r="E27" s="30">
        <v>15.2</v>
      </c>
      <c r="F27" s="31">
        <f t="shared" si="0"/>
        <v>48.55</v>
      </c>
      <c r="G27" s="32">
        <v>31</v>
      </c>
      <c r="H27" s="33">
        <f t="shared" si="1"/>
        <v>79.55</v>
      </c>
      <c r="I27" s="34" t="s">
        <v>17</v>
      </c>
    </row>
    <row r="28" spans="1:9" x14ac:dyDescent="0.35">
      <c r="A28" s="19">
        <v>20</v>
      </c>
      <c r="B28" s="30">
        <v>9</v>
      </c>
      <c r="C28" s="30">
        <v>10</v>
      </c>
      <c r="D28" s="30">
        <v>13</v>
      </c>
      <c r="E28" s="30">
        <v>15.2</v>
      </c>
      <c r="F28" s="31">
        <f t="shared" si="0"/>
        <v>47.2</v>
      </c>
      <c r="G28" s="32">
        <v>33</v>
      </c>
      <c r="H28" s="33">
        <f t="shared" si="1"/>
        <v>80.2</v>
      </c>
      <c r="I28" s="34" t="s">
        <v>17</v>
      </c>
    </row>
    <row r="29" spans="1:9" x14ac:dyDescent="0.35">
      <c r="A29" s="19">
        <v>21</v>
      </c>
      <c r="B29" s="30">
        <v>8</v>
      </c>
      <c r="C29" s="30">
        <v>7.5</v>
      </c>
      <c r="D29" s="30">
        <v>12.7</v>
      </c>
      <c r="E29" s="30">
        <v>8.8000000000000007</v>
      </c>
      <c r="F29" s="31">
        <f t="shared" si="0"/>
        <v>37</v>
      </c>
      <c r="G29" s="32">
        <v>23</v>
      </c>
      <c r="H29" s="33">
        <f t="shared" si="1"/>
        <v>60</v>
      </c>
      <c r="I29" s="34" t="s">
        <v>51</v>
      </c>
    </row>
    <row r="30" spans="1:9" x14ac:dyDescent="0.35">
      <c r="A30" s="19">
        <v>22</v>
      </c>
      <c r="B30" s="30">
        <v>10</v>
      </c>
      <c r="C30" s="30">
        <v>8.75</v>
      </c>
      <c r="D30" s="30">
        <v>14</v>
      </c>
      <c r="E30" s="30">
        <v>18</v>
      </c>
      <c r="F30" s="31">
        <f t="shared" si="0"/>
        <v>50.75</v>
      </c>
      <c r="G30" s="32">
        <v>31</v>
      </c>
      <c r="H30" s="33">
        <f t="shared" si="1"/>
        <v>81.75</v>
      </c>
      <c r="I30" s="34" t="s">
        <v>17</v>
      </c>
    </row>
    <row r="31" spans="1:9" x14ac:dyDescent="0.35">
      <c r="A31" s="19">
        <v>23</v>
      </c>
      <c r="B31" s="30">
        <v>10</v>
      </c>
      <c r="C31" s="30">
        <v>8.75</v>
      </c>
      <c r="D31" s="30">
        <v>16</v>
      </c>
      <c r="E31" s="30">
        <v>16.399999999999999</v>
      </c>
      <c r="F31" s="31">
        <f t="shared" si="0"/>
        <v>51.15</v>
      </c>
      <c r="G31" s="32">
        <v>37</v>
      </c>
      <c r="H31" s="33">
        <f t="shared" si="1"/>
        <v>88.15</v>
      </c>
      <c r="I31" s="34" t="s">
        <v>17</v>
      </c>
    </row>
    <row r="32" spans="1:9" x14ac:dyDescent="0.35">
      <c r="A32" s="19">
        <v>24</v>
      </c>
      <c r="B32" s="30">
        <v>7</v>
      </c>
      <c r="C32" s="30">
        <v>10</v>
      </c>
      <c r="D32" s="30">
        <v>18</v>
      </c>
      <c r="E32" s="30">
        <v>12</v>
      </c>
      <c r="F32" s="31">
        <f t="shared" si="0"/>
        <v>47</v>
      </c>
      <c r="G32" s="32">
        <v>31</v>
      </c>
      <c r="H32" s="33">
        <f t="shared" si="1"/>
        <v>78</v>
      </c>
      <c r="I32" s="34" t="s">
        <v>25</v>
      </c>
    </row>
    <row r="33" spans="1:9" x14ac:dyDescent="0.35">
      <c r="A33" s="19">
        <v>25</v>
      </c>
      <c r="B33" s="30">
        <v>7</v>
      </c>
      <c r="C33" s="30">
        <v>8.75</v>
      </c>
      <c r="D33" s="30">
        <v>14</v>
      </c>
      <c r="E33" s="30">
        <v>11.6</v>
      </c>
      <c r="F33" s="31">
        <f t="shared" si="0"/>
        <v>41.35</v>
      </c>
      <c r="G33" s="32">
        <v>25</v>
      </c>
      <c r="H33" s="33">
        <f t="shared" si="1"/>
        <v>66.349999999999994</v>
      </c>
      <c r="I33" s="34" t="s">
        <v>30</v>
      </c>
    </row>
    <row r="34" spans="1:9" x14ac:dyDescent="0.35">
      <c r="A34" s="19">
        <v>26</v>
      </c>
      <c r="B34" s="30">
        <v>10</v>
      </c>
      <c r="C34" s="30">
        <v>10</v>
      </c>
      <c r="D34" s="30">
        <v>17</v>
      </c>
      <c r="E34" s="30">
        <v>12</v>
      </c>
      <c r="F34" s="31">
        <f t="shared" si="0"/>
        <v>49</v>
      </c>
      <c r="G34" s="32">
        <v>23</v>
      </c>
      <c r="H34" s="33">
        <f t="shared" si="1"/>
        <v>72</v>
      </c>
      <c r="I34" s="34" t="s">
        <v>19</v>
      </c>
    </row>
    <row r="35" spans="1:9" x14ac:dyDescent="0.35">
      <c r="A35" s="19">
        <v>27</v>
      </c>
      <c r="B35" s="30">
        <v>10</v>
      </c>
      <c r="C35" s="30">
        <v>10</v>
      </c>
      <c r="D35" s="30">
        <v>18</v>
      </c>
      <c r="E35" s="30">
        <v>15.2</v>
      </c>
      <c r="F35" s="31">
        <f t="shared" si="0"/>
        <v>53.2</v>
      </c>
      <c r="G35" s="32">
        <v>34</v>
      </c>
      <c r="H35" s="33">
        <f t="shared" si="1"/>
        <v>87.2</v>
      </c>
      <c r="I35" s="34" t="s">
        <v>17</v>
      </c>
    </row>
    <row r="36" spans="1:9" x14ac:dyDescent="0.35">
      <c r="A36" s="19">
        <v>28</v>
      </c>
      <c r="B36" s="30">
        <v>10</v>
      </c>
      <c r="C36" s="30">
        <v>10</v>
      </c>
      <c r="D36" s="30">
        <v>17</v>
      </c>
      <c r="E36" s="30">
        <v>16.399999999999999</v>
      </c>
      <c r="F36" s="31">
        <f t="shared" si="0"/>
        <v>53.4</v>
      </c>
      <c r="G36" s="32">
        <v>31</v>
      </c>
      <c r="H36" s="33">
        <f t="shared" si="1"/>
        <v>84.4</v>
      </c>
      <c r="I36" s="34" t="s">
        <v>17</v>
      </c>
    </row>
    <row r="37" spans="1:9" x14ac:dyDescent="0.35">
      <c r="A37" s="19">
        <v>29</v>
      </c>
      <c r="B37" s="30">
        <v>0</v>
      </c>
      <c r="C37" s="30">
        <v>5</v>
      </c>
      <c r="D37" s="30">
        <v>0</v>
      </c>
      <c r="E37" s="30">
        <v>17.600000000000001</v>
      </c>
      <c r="F37" s="31">
        <f t="shared" si="0"/>
        <v>22.6</v>
      </c>
      <c r="G37" s="32">
        <v>0</v>
      </c>
      <c r="H37" s="33">
        <f t="shared" si="1"/>
        <v>22.6</v>
      </c>
      <c r="I37" s="34" t="s">
        <v>55</v>
      </c>
    </row>
    <row r="38" spans="1:9" x14ac:dyDescent="0.35">
      <c r="A38" s="19">
        <v>30</v>
      </c>
      <c r="B38" s="30">
        <v>7</v>
      </c>
      <c r="C38" s="30">
        <v>7.5</v>
      </c>
      <c r="D38" s="30">
        <v>12.3</v>
      </c>
      <c r="E38" s="30">
        <v>8</v>
      </c>
      <c r="F38" s="31">
        <f t="shared" si="0"/>
        <v>34.799999999999997</v>
      </c>
      <c r="G38" s="32">
        <v>17</v>
      </c>
      <c r="H38" s="33">
        <f t="shared" si="1"/>
        <v>51.8</v>
      </c>
      <c r="I38" s="34" t="s">
        <v>71</v>
      </c>
    </row>
    <row r="39" spans="1:9" x14ac:dyDescent="0.35">
      <c r="A39" s="19">
        <v>31</v>
      </c>
      <c r="B39" s="30">
        <v>7</v>
      </c>
      <c r="C39" s="30">
        <v>8.75</v>
      </c>
      <c r="D39" s="30">
        <v>11.3</v>
      </c>
      <c r="E39" s="30">
        <v>14.8</v>
      </c>
      <c r="F39" s="31">
        <f t="shared" si="0"/>
        <v>41.85</v>
      </c>
      <c r="G39" s="32">
        <v>35</v>
      </c>
      <c r="H39" s="33">
        <f t="shared" si="1"/>
        <v>76.849999999999994</v>
      </c>
      <c r="I39" s="34" t="s">
        <v>25</v>
      </c>
    </row>
    <row r="40" spans="1:9" x14ac:dyDescent="0.35">
      <c r="A40" s="19">
        <v>32</v>
      </c>
      <c r="B40" s="30">
        <v>10</v>
      </c>
      <c r="C40" s="30">
        <v>8.75</v>
      </c>
      <c r="D40" s="30">
        <v>13</v>
      </c>
      <c r="E40" s="30">
        <v>14</v>
      </c>
      <c r="F40" s="31">
        <f t="shared" si="0"/>
        <v>45.75</v>
      </c>
      <c r="G40" s="32">
        <v>35</v>
      </c>
      <c r="H40" s="33">
        <f t="shared" si="1"/>
        <v>80.75</v>
      </c>
      <c r="I40" s="34" t="s">
        <v>17</v>
      </c>
    </row>
    <row r="41" spans="1:9" x14ac:dyDescent="0.35">
      <c r="A41" s="19">
        <v>33</v>
      </c>
      <c r="B41" s="30">
        <v>10</v>
      </c>
      <c r="C41" s="30">
        <v>8.75</v>
      </c>
      <c r="D41" s="30">
        <v>14.6</v>
      </c>
      <c r="E41" s="30">
        <v>15.6</v>
      </c>
      <c r="F41" s="31">
        <f t="shared" si="0"/>
        <v>48.95</v>
      </c>
      <c r="G41" s="32">
        <v>31</v>
      </c>
      <c r="H41" s="33">
        <f t="shared" si="1"/>
        <v>79.95</v>
      </c>
      <c r="I41" s="34" t="s">
        <v>17</v>
      </c>
    </row>
    <row r="42" spans="1:9" x14ac:dyDescent="0.35">
      <c r="A42" s="19">
        <v>34</v>
      </c>
      <c r="B42" s="19">
        <v>9</v>
      </c>
      <c r="C42" s="19">
        <v>8.75</v>
      </c>
      <c r="D42" s="30">
        <v>13</v>
      </c>
      <c r="E42" s="19">
        <v>15.2</v>
      </c>
      <c r="F42" s="31">
        <f t="shared" si="0"/>
        <v>45.95</v>
      </c>
      <c r="G42" s="32">
        <v>33</v>
      </c>
      <c r="H42" s="33">
        <f t="shared" si="1"/>
        <v>78.95</v>
      </c>
      <c r="I42" s="34" t="s">
        <v>25</v>
      </c>
    </row>
    <row r="43" spans="1:9" x14ac:dyDescent="0.35">
      <c r="A43" s="19">
        <v>35</v>
      </c>
      <c r="B43" s="19">
        <v>8</v>
      </c>
      <c r="C43" s="19">
        <v>7.5</v>
      </c>
      <c r="D43" s="30">
        <v>14</v>
      </c>
      <c r="E43" s="19">
        <v>14.2</v>
      </c>
      <c r="F43" s="31">
        <f t="shared" si="0"/>
        <v>43.7</v>
      </c>
      <c r="G43" s="32">
        <v>21</v>
      </c>
      <c r="H43" s="33">
        <f t="shared" si="1"/>
        <v>64.7</v>
      </c>
      <c r="I43" s="34" t="s">
        <v>30</v>
      </c>
    </row>
    <row r="44" spans="1:9" x14ac:dyDescent="0.35">
      <c r="A44" s="19">
        <v>36</v>
      </c>
      <c r="B44" s="19">
        <v>10</v>
      </c>
      <c r="C44" s="19">
        <v>8.75</v>
      </c>
      <c r="D44" s="30">
        <v>18</v>
      </c>
      <c r="E44" s="19">
        <v>14.4</v>
      </c>
      <c r="F44" s="31">
        <f t="shared" si="0"/>
        <v>51.15</v>
      </c>
      <c r="G44" s="32">
        <v>33</v>
      </c>
      <c r="H44" s="33">
        <f t="shared" si="1"/>
        <v>84.15</v>
      </c>
      <c r="I44" s="34" t="s">
        <v>17</v>
      </c>
    </row>
    <row r="45" spans="1:9" x14ac:dyDescent="0.35">
      <c r="A45" s="19">
        <v>37</v>
      </c>
      <c r="B45" s="19">
        <v>8</v>
      </c>
      <c r="C45" s="19">
        <v>6.25</v>
      </c>
      <c r="D45" s="30">
        <v>12.3</v>
      </c>
      <c r="E45" s="19">
        <v>15.2</v>
      </c>
      <c r="F45" s="31">
        <f t="shared" si="0"/>
        <v>41.75</v>
      </c>
      <c r="G45" s="32">
        <v>30</v>
      </c>
      <c r="H45" s="33">
        <f t="shared" si="1"/>
        <v>71.75</v>
      </c>
      <c r="I45" s="34" t="s">
        <v>19</v>
      </c>
    </row>
    <row r="46" spans="1:9" x14ac:dyDescent="0.35">
      <c r="A46" s="19">
        <v>38</v>
      </c>
      <c r="B46" s="19">
        <v>0</v>
      </c>
      <c r="C46" s="19">
        <v>0</v>
      </c>
      <c r="D46" s="30">
        <v>0</v>
      </c>
      <c r="E46" s="19">
        <v>0</v>
      </c>
      <c r="F46" s="31">
        <v>0</v>
      </c>
      <c r="G46" s="32">
        <v>0</v>
      </c>
      <c r="H46" s="33">
        <v>0</v>
      </c>
      <c r="I46" s="34" t="s">
        <v>55</v>
      </c>
    </row>
    <row r="47" spans="1:9" x14ac:dyDescent="0.35">
      <c r="A47" s="19">
        <v>39</v>
      </c>
      <c r="B47" s="19">
        <v>10</v>
      </c>
      <c r="C47" s="19">
        <v>8.75</v>
      </c>
      <c r="D47" s="30">
        <v>12</v>
      </c>
      <c r="E47" s="19">
        <v>13.6</v>
      </c>
      <c r="F47" s="31">
        <f>(B47+C47+D47+E47)</f>
        <v>44.35</v>
      </c>
      <c r="G47" s="32">
        <v>21</v>
      </c>
      <c r="H47" s="33">
        <f t="shared" si="1"/>
        <v>65.349999999999994</v>
      </c>
      <c r="I47" s="34" t="s">
        <v>30</v>
      </c>
    </row>
    <row r="48" spans="1:9" x14ac:dyDescent="0.35">
      <c r="A48" s="19">
        <v>40</v>
      </c>
      <c r="B48" s="19">
        <v>9</v>
      </c>
      <c r="C48" s="19">
        <v>8.75</v>
      </c>
      <c r="D48" s="30">
        <v>11.3</v>
      </c>
      <c r="E48" s="19">
        <v>11.6</v>
      </c>
      <c r="F48" s="31">
        <f>(B48+C48+D48+E48)</f>
        <v>40.65</v>
      </c>
      <c r="G48" s="32">
        <v>25</v>
      </c>
      <c r="H48" s="33">
        <f t="shared" si="1"/>
        <v>65.650000000000006</v>
      </c>
      <c r="I48" s="34" t="s">
        <v>30</v>
      </c>
    </row>
    <row r="49" spans="1:9" x14ac:dyDescent="0.35">
      <c r="A49" s="19">
        <v>41</v>
      </c>
      <c r="B49" s="19">
        <v>9</v>
      </c>
      <c r="C49" s="19">
        <v>7.5</v>
      </c>
      <c r="D49" s="30">
        <v>14.6</v>
      </c>
      <c r="E49" s="19">
        <v>14.8</v>
      </c>
      <c r="F49" s="31">
        <f>(B49+C49+D49+E49)</f>
        <v>45.900000000000006</v>
      </c>
      <c r="G49" s="32">
        <v>27</v>
      </c>
      <c r="H49" s="33">
        <f t="shared" si="1"/>
        <v>72.900000000000006</v>
      </c>
      <c r="I49" s="34" t="s">
        <v>19</v>
      </c>
    </row>
  </sheetData>
  <mergeCells count="8">
    <mergeCell ref="A7:A8"/>
    <mergeCell ref="I7:I8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1"/>
  <sheetViews>
    <sheetView workbookViewId="0">
      <selection activeCell="N35" sqref="N35"/>
    </sheetView>
  </sheetViews>
  <sheetFormatPr defaultColWidth="11" defaultRowHeight="15.5" x14ac:dyDescent="0.35"/>
  <sheetData>
    <row r="1" spans="1:10" x14ac:dyDescent="0.35">
      <c r="A1" s="163" t="s">
        <v>73</v>
      </c>
      <c r="B1" s="163"/>
      <c r="C1" s="163"/>
      <c r="D1" s="163"/>
      <c r="E1" s="163"/>
      <c r="F1" s="163"/>
      <c r="G1" s="163"/>
      <c r="H1" s="163"/>
      <c r="I1" s="163"/>
      <c r="J1" s="163"/>
    </row>
    <row r="2" spans="1:10" x14ac:dyDescent="0.35">
      <c r="A2" s="163" t="s">
        <v>74</v>
      </c>
      <c r="B2" s="163"/>
      <c r="C2" s="163"/>
      <c r="D2" s="163"/>
      <c r="E2" s="163"/>
      <c r="F2" s="163"/>
      <c r="G2" s="163"/>
      <c r="H2" s="163"/>
      <c r="I2" s="163"/>
      <c r="J2" s="163"/>
    </row>
    <row r="3" spans="1:10" x14ac:dyDescent="0.35">
      <c r="A3" s="160" t="s">
        <v>75</v>
      </c>
      <c r="B3" s="160"/>
      <c r="C3" s="160"/>
      <c r="D3" s="160"/>
      <c r="E3" s="160"/>
      <c r="F3" s="160"/>
      <c r="G3" s="160"/>
      <c r="H3" s="160"/>
      <c r="I3" s="160"/>
      <c r="J3" s="160"/>
    </row>
    <row r="4" spans="1:10" x14ac:dyDescent="0.35">
      <c r="A4" s="160" t="s">
        <v>76</v>
      </c>
      <c r="B4" s="160"/>
      <c r="C4" s="160"/>
      <c r="D4" s="160"/>
      <c r="E4" s="160"/>
      <c r="F4" s="160"/>
      <c r="G4" s="160"/>
      <c r="H4" s="160"/>
      <c r="I4" s="160"/>
      <c r="J4" s="160"/>
    </row>
    <row r="5" spans="1:10" x14ac:dyDescent="0.35">
      <c r="A5" s="164" t="s">
        <v>77</v>
      </c>
      <c r="B5" s="164"/>
      <c r="C5" s="164"/>
      <c r="D5" s="164"/>
      <c r="E5" s="164"/>
      <c r="F5" s="164"/>
      <c r="G5" s="164"/>
      <c r="H5" s="164"/>
      <c r="I5" s="164"/>
      <c r="J5" s="164"/>
    </row>
    <row r="6" spans="1:10" x14ac:dyDescent="0.35">
      <c r="A6" s="160"/>
      <c r="B6" s="160"/>
      <c r="C6" s="160"/>
      <c r="D6" s="160"/>
      <c r="E6" s="160"/>
      <c r="F6" s="160"/>
      <c r="G6" s="160"/>
      <c r="H6" s="160"/>
      <c r="I6" s="160"/>
      <c r="J6" s="160"/>
    </row>
    <row r="7" spans="1:10" x14ac:dyDescent="0.35">
      <c r="A7" s="160" t="s">
        <v>78</v>
      </c>
      <c r="B7" s="160"/>
      <c r="C7" s="160"/>
      <c r="D7" s="160"/>
      <c r="E7" s="160"/>
      <c r="F7" s="160"/>
      <c r="G7" s="160"/>
      <c r="H7" s="160"/>
      <c r="I7" s="160"/>
      <c r="J7" s="160"/>
    </row>
    <row r="8" spans="1:10" x14ac:dyDescent="0.35">
      <c r="A8" s="167"/>
      <c r="B8" s="167"/>
      <c r="C8" s="167"/>
      <c r="D8" s="167"/>
      <c r="E8" s="167"/>
      <c r="F8" s="167"/>
      <c r="G8" s="167"/>
      <c r="H8" s="167"/>
      <c r="I8" s="167"/>
      <c r="J8" s="167"/>
    </row>
    <row r="9" spans="1:10" x14ac:dyDescent="0.35">
      <c r="A9" s="165" t="s">
        <v>64</v>
      </c>
      <c r="B9" s="22" t="s">
        <v>79</v>
      </c>
      <c r="C9" s="22" t="s">
        <v>10</v>
      </c>
      <c r="D9" s="35" t="s">
        <v>80</v>
      </c>
      <c r="E9" s="22" t="s">
        <v>81</v>
      </c>
      <c r="F9" s="22" t="s">
        <v>82</v>
      </c>
      <c r="G9" s="23" t="s">
        <v>13</v>
      </c>
      <c r="H9" s="23" t="s">
        <v>12</v>
      </c>
      <c r="I9" s="23" t="s">
        <v>80</v>
      </c>
      <c r="J9" s="23" t="s">
        <v>13</v>
      </c>
    </row>
    <row r="10" spans="1:10" x14ac:dyDescent="0.35">
      <c r="A10" s="165"/>
      <c r="B10" s="27">
        <v>0.1</v>
      </c>
      <c r="C10" s="36" t="s">
        <v>83</v>
      </c>
      <c r="D10" s="37">
        <v>0.2</v>
      </c>
      <c r="E10" s="37">
        <v>0.1</v>
      </c>
      <c r="F10" s="37">
        <v>0.2</v>
      </c>
      <c r="G10" s="37">
        <v>0.6</v>
      </c>
      <c r="H10" s="37" t="s">
        <v>83</v>
      </c>
      <c r="I10" s="37">
        <v>0.4</v>
      </c>
      <c r="J10" s="37">
        <v>1</v>
      </c>
    </row>
    <row r="11" spans="1:10" x14ac:dyDescent="0.35">
      <c r="A11" s="38">
        <v>1</v>
      </c>
      <c r="B11" s="39">
        <v>6</v>
      </c>
      <c r="C11" s="38">
        <v>42</v>
      </c>
      <c r="D11" s="39">
        <f>(C11/50 *20)</f>
        <v>16.8</v>
      </c>
      <c r="E11" s="39">
        <v>10</v>
      </c>
      <c r="F11" s="39">
        <v>17.670000000000002</v>
      </c>
      <c r="G11" s="40">
        <f t="shared" ref="G11:G74" si="0">(B11 + D11+E11+F11)</f>
        <v>50.47</v>
      </c>
      <c r="H11" s="39">
        <v>33</v>
      </c>
      <c r="I11" s="40">
        <f>(H11/50) * 40</f>
        <v>26.400000000000002</v>
      </c>
      <c r="J11" s="39">
        <f t="shared" ref="J11:J74" si="1" xml:space="preserve"> (G11  + I11)</f>
        <v>76.87</v>
      </c>
    </row>
    <row r="12" spans="1:10" x14ac:dyDescent="0.35">
      <c r="A12" s="38">
        <v>2</v>
      </c>
      <c r="B12" s="39">
        <v>5</v>
      </c>
      <c r="C12" s="38">
        <v>42</v>
      </c>
      <c r="D12" s="39">
        <f>(C12/50 * 20)</f>
        <v>16.8</v>
      </c>
      <c r="E12" s="39">
        <v>10</v>
      </c>
      <c r="F12" s="39">
        <v>17.670000000000002</v>
      </c>
      <c r="G12" s="40">
        <f t="shared" si="0"/>
        <v>49.47</v>
      </c>
      <c r="H12" s="39">
        <v>38</v>
      </c>
      <c r="I12" s="40">
        <f t="shared" ref="I12:I75" si="2">(H12/50) * 40</f>
        <v>30.4</v>
      </c>
      <c r="J12" s="39">
        <f t="shared" si="1"/>
        <v>79.87</v>
      </c>
    </row>
    <row r="13" spans="1:10" x14ac:dyDescent="0.35">
      <c r="A13" s="38">
        <v>3</v>
      </c>
      <c r="B13" s="39">
        <v>7.5</v>
      </c>
      <c r="C13" s="38">
        <v>36.5</v>
      </c>
      <c r="D13" s="39">
        <f>(C13/50 * 20)</f>
        <v>14.6</v>
      </c>
      <c r="E13" s="39">
        <v>10</v>
      </c>
      <c r="F13" s="39">
        <v>17.670000000000002</v>
      </c>
      <c r="G13" s="40">
        <f t="shared" si="0"/>
        <v>49.77</v>
      </c>
      <c r="H13" s="39">
        <v>31</v>
      </c>
      <c r="I13" s="40">
        <f t="shared" si="2"/>
        <v>24.8</v>
      </c>
      <c r="J13" s="39">
        <f t="shared" si="1"/>
        <v>74.570000000000007</v>
      </c>
    </row>
    <row r="14" spans="1:10" x14ac:dyDescent="0.35">
      <c r="A14" s="38">
        <v>4</v>
      </c>
      <c r="B14" s="39">
        <v>7.5</v>
      </c>
      <c r="C14" s="38">
        <v>45</v>
      </c>
      <c r="D14" s="39">
        <f t="shared" ref="D14:D77" si="3">(C14/50 * 20)</f>
        <v>18</v>
      </c>
      <c r="E14" s="39">
        <v>10</v>
      </c>
      <c r="F14" s="39">
        <v>19</v>
      </c>
      <c r="G14" s="40">
        <f t="shared" si="0"/>
        <v>54.5</v>
      </c>
      <c r="H14" s="39">
        <v>40</v>
      </c>
      <c r="I14" s="40">
        <f t="shared" si="2"/>
        <v>32</v>
      </c>
      <c r="J14" s="39">
        <f t="shared" si="1"/>
        <v>86.5</v>
      </c>
    </row>
    <row r="15" spans="1:10" x14ac:dyDescent="0.35">
      <c r="A15" s="38">
        <v>5</v>
      </c>
      <c r="B15" s="39">
        <v>8</v>
      </c>
      <c r="C15" s="38">
        <v>42</v>
      </c>
      <c r="D15" s="39">
        <f t="shared" si="3"/>
        <v>16.8</v>
      </c>
      <c r="E15" s="39">
        <v>10</v>
      </c>
      <c r="F15" s="39">
        <v>19</v>
      </c>
      <c r="G15" s="40">
        <f t="shared" si="0"/>
        <v>53.8</v>
      </c>
      <c r="H15" s="39">
        <v>40</v>
      </c>
      <c r="I15" s="40">
        <f t="shared" si="2"/>
        <v>32</v>
      </c>
      <c r="J15" s="39">
        <f t="shared" si="1"/>
        <v>85.8</v>
      </c>
    </row>
    <row r="16" spans="1:10" x14ac:dyDescent="0.35">
      <c r="A16" s="38">
        <v>6</v>
      </c>
      <c r="B16" s="39">
        <v>6</v>
      </c>
      <c r="C16" s="38">
        <v>43</v>
      </c>
      <c r="D16" s="39">
        <f t="shared" si="3"/>
        <v>17.2</v>
      </c>
      <c r="E16" s="39">
        <v>10</v>
      </c>
      <c r="F16" s="39">
        <v>17.670000000000002</v>
      </c>
      <c r="G16" s="40">
        <f t="shared" si="0"/>
        <v>50.870000000000005</v>
      </c>
      <c r="H16" s="39">
        <v>27</v>
      </c>
      <c r="I16" s="40">
        <f t="shared" si="2"/>
        <v>21.6</v>
      </c>
      <c r="J16" s="39">
        <f t="shared" si="1"/>
        <v>72.47</v>
      </c>
    </row>
    <row r="17" spans="1:10" x14ac:dyDescent="0.35">
      <c r="A17" s="38">
        <v>7</v>
      </c>
      <c r="B17" s="39">
        <v>7</v>
      </c>
      <c r="C17" s="38">
        <v>38.5</v>
      </c>
      <c r="D17" s="39">
        <f t="shared" si="3"/>
        <v>15.4</v>
      </c>
      <c r="E17" s="39">
        <v>10</v>
      </c>
      <c r="F17" s="39">
        <v>19</v>
      </c>
      <c r="G17" s="40">
        <f t="shared" si="0"/>
        <v>51.4</v>
      </c>
      <c r="H17" s="39">
        <v>28</v>
      </c>
      <c r="I17" s="40">
        <f t="shared" si="2"/>
        <v>22.400000000000002</v>
      </c>
      <c r="J17" s="39">
        <f t="shared" si="1"/>
        <v>73.8</v>
      </c>
    </row>
    <row r="18" spans="1:10" x14ac:dyDescent="0.35">
      <c r="A18" s="38">
        <v>8</v>
      </c>
      <c r="B18" s="39">
        <v>6</v>
      </c>
      <c r="C18" s="38">
        <v>42.5</v>
      </c>
      <c r="D18" s="39">
        <f t="shared" si="3"/>
        <v>17</v>
      </c>
      <c r="E18" s="39">
        <v>8</v>
      </c>
      <c r="F18" s="39">
        <v>17.329999999999998</v>
      </c>
      <c r="G18" s="40">
        <f t="shared" si="0"/>
        <v>48.33</v>
      </c>
      <c r="H18" s="39">
        <v>28</v>
      </c>
      <c r="I18" s="40">
        <f t="shared" si="2"/>
        <v>22.400000000000002</v>
      </c>
      <c r="J18" s="39">
        <f t="shared" si="1"/>
        <v>70.73</v>
      </c>
    </row>
    <row r="19" spans="1:10" x14ac:dyDescent="0.35">
      <c r="A19" s="38">
        <v>9</v>
      </c>
      <c r="B19" s="39">
        <v>7.5</v>
      </c>
      <c r="C19" s="38">
        <v>42</v>
      </c>
      <c r="D19" s="39">
        <f t="shared" si="3"/>
        <v>16.8</v>
      </c>
      <c r="E19" s="39">
        <v>10</v>
      </c>
      <c r="F19" s="39">
        <v>16</v>
      </c>
      <c r="G19" s="40">
        <f t="shared" si="0"/>
        <v>50.3</v>
      </c>
      <c r="H19" s="39">
        <v>37</v>
      </c>
      <c r="I19" s="40">
        <f t="shared" si="2"/>
        <v>29.6</v>
      </c>
      <c r="J19" s="39">
        <f t="shared" si="1"/>
        <v>79.900000000000006</v>
      </c>
    </row>
    <row r="20" spans="1:10" x14ac:dyDescent="0.35">
      <c r="A20" s="38">
        <v>10</v>
      </c>
      <c r="B20" s="39">
        <v>6</v>
      </c>
      <c r="C20" s="38">
        <v>41</v>
      </c>
      <c r="D20" s="39">
        <f t="shared" si="3"/>
        <v>16.399999999999999</v>
      </c>
      <c r="E20" s="39">
        <v>8</v>
      </c>
      <c r="F20" s="39">
        <v>15</v>
      </c>
      <c r="G20" s="40">
        <f t="shared" si="0"/>
        <v>45.4</v>
      </c>
      <c r="H20" s="39">
        <v>31</v>
      </c>
      <c r="I20" s="40">
        <f t="shared" si="2"/>
        <v>24.8</v>
      </c>
      <c r="J20" s="39">
        <f t="shared" si="1"/>
        <v>70.2</v>
      </c>
    </row>
    <row r="21" spans="1:10" x14ac:dyDescent="0.35">
      <c r="A21" s="38">
        <v>11</v>
      </c>
      <c r="B21" s="39">
        <v>5</v>
      </c>
      <c r="C21" s="38">
        <v>23</v>
      </c>
      <c r="D21" s="39">
        <f t="shared" si="3"/>
        <v>9.2000000000000011</v>
      </c>
      <c r="E21" s="39">
        <v>10</v>
      </c>
      <c r="F21" s="39">
        <v>16.670000000000002</v>
      </c>
      <c r="G21" s="40">
        <f t="shared" si="0"/>
        <v>40.870000000000005</v>
      </c>
      <c r="H21" s="39">
        <v>26</v>
      </c>
      <c r="I21" s="40">
        <f t="shared" si="2"/>
        <v>20.8</v>
      </c>
      <c r="J21" s="39">
        <f t="shared" si="1"/>
        <v>61.67</v>
      </c>
    </row>
    <row r="22" spans="1:10" x14ac:dyDescent="0.35">
      <c r="A22" s="38">
        <v>12</v>
      </c>
      <c r="B22" s="39">
        <v>8</v>
      </c>
      <c r="C22" s="38">
        <v>40</v>
      </c>
      <c r="D22" s="39">
        <f t="shared" si="3"/>
        <v>16</v>
      </c>
      <c r="E22" s="39">
        <v>10</v>
      </c>
      <c r="F22" s="39">
        <v>16.670000000000002</v>
      </c>
      <c r="G22" s="40">
        <f t="shared" si="0"/>
        <v>50.67</v>
      </c>
      <c r="H22" s="39">
        <v>42</v>
      </c>
      <c r="I22" s="40">
        <f t="shared" si="2"/>
        <v>33.6</v>
      </c>
      <c r="J22" s="39">
        <f t="shared" si="1"/>
        <v>84.27000000000001</v>
      </c>
    </row>
    <row r="23" spans="1:10" x14ac:dyDescent="0.35">
      <c r="A23" s="38">
        <v>13</v>
      </c>
      <c r="B23" s="39">
        <v>7</v>
      </c>
      <c r="C23" s="38">
        <v>45</v>
      </c>
      <c r="D23" s="39">
        <f t="shared" si="3"/>
        <v>18</v>
      </c>
      <c r="E23" s="39">
        <v>10</v>
      </c>
      <c r="F23" s="39">
        <v>17.329999999999998</v>
      </c>
      <c r="G23" s="40">
        <f t="shared" si="0"/>
        <v>52.33</v>
      </c>
      <c r="H23" s="39">
        <v>47</v>
      </c>
      <c r="I23" s="40">
        <f t="shared" si="2"/>
        <v>37.599999999999994</v>
      </c>
      <c r="J23" s="39">
        <f t="shared" si="1"/>
        <v>89.929999999999993</v>
      </c>
    </row>
    <row r="24" spans="1:10" x14ac:dyDescent="0.35">
      <c r="A24" s="38">
        <v>14</v>
      </c>
      <c r="B24" s="39">
        <v>4</v>
      </c>
      <c r="C24" s="38">
        <v>38</v>
      </c>
      <c r="D24" s="39">
        <f t="shared" si="3"/>
        <v>15.2</v>
      </c>
      <c r="E24" s="39">
        <v>6</v>
      </c>
      <c r="F24" s="39">
        <v>15</v>
      </c>
      <c r="G24" s="40">
        <f t="shared" si="0"/>
        <v>40.200000000000003</v>
      </c>
      <c r="H24" s="39">
        <v>18</v>
      </c>
      <c r="I24" s="40">
        <f t="shared" si="2"/>
        <v>14.399999999999999</v>
      </c>
      <c r="J24" s="39">
        <f t="shared" si="1"/>
        <v>54.6</v>
      </c>
    </row>
    <row r="25" spans="1:10" x14ac:dyDescent="0.35">
      <c r="A25" s="38">
        <v>15</v>
      </c>
      <c r="B25" s="39">
        <v>7</v>
      </c>
      <c r="C25" s="38">
        <v>44</v>
      </c>
      <c r="D25" s="39">
        <f t="shared" si="3"/>
        <v>17.600000000000001</v>
      </c>
      <c r="E25" s="39">
        <v>10</v>
      </c>
      <c r="F25" s="39">
        <v>17.329999999999998</v>
      </c>
      <c r="G25" s="40">
        <f t="shared" si="0"/>
        <v>51.93</v>
      </c>
      <c r="H25" s="39">
        <v>45</v>
      </c>
      <c r="I25" s="40">
        <f t="shared" si="2"/>
        <v>36</v>
      </c>
      <c r="J25" s="39">
        <f t="shared" si="1"/>
        <v>87.93</v>
      </c>
    </row>
    <row r="26" spans="1:10" x14ac:dyDescent="0.35">
      <c r="A26" s="38">
        <v>16</v>
      </c>
      <c r="B26" s="39">
        <v>4.5</v>
      </c>
      <c r="C26" s="38">
        <v>37</v>
      </c>
      <c r="D26" s="39">
        <f t="shared" si="3"/>
        <v>14.8</v>
      </c>
      <c r="E26" s="39">
        <v>4</v>
      </c>
      <c r="F26" s="39">
        <v>15.33</v>
      </c>
      <c r="G26" s="40">
        <f t="shared" si="0"/>
        <v>38.630000000000003</v>
      </c>
      <c r="H26" s="39">
        <v>37</v>
      </c>
      <c r="I26" s="40">
        <f t="shared" si="2"/>
        <v>29.6</v>
      </c>
      <c r="J26" s="39">
        <f t="shared" si="1"/>
        <v>68.23</v>
      </c>
    </row>
    <row r="27" spans="1:10" x14ac:dyDescent="0.35">
      <c r="A27" s="19">
        <v>17</v>
      </c>
      <c r="B27" s="41">
        <v>6.5</v>
      </c>
      <c r="C27" s="19">
        <v>40</v>
      </c>
      <c r="D27" s="42">
        <f t="shared" si="3"/>
        <v>16</v>
      </c>
      <c r="E27" s="41">
        <v>9</v>
      </c>
      <c r="F27" s="41">
        <v>15.67</v>
      </c>
      <c r="G27" s="43">
        <f t="shared" si="0"/>
        <v>47.17</v>
      </c>
      <c r="H27" s="41">
        <v>41</v>
      </c>
      <c r="I27" s="43">
        <f t="shared" si="2"/>
        <v>32.799999999999997</v>
      </c>
      <c r="J27" s="41">
        <f t="shared" si="1"/>
        <v>79.97</v>
      </c>
    </row>
    <row r="28" spans="1:10" x14ac:dyDescent="0.35">
      <c r="A28" s="19">
        <v>18</v>
      </c>
      <c r="B28" s="41">
        <v>4</v>
      </c>
      <c r="C28" s="19">
        <v>25</v>
      </c>
      <c r="D28" s="42">
        <f t="shared" si="3"/>
        <v>10</v>
      </c>
      <c r="E28" s="41">
        <v>8</v>
      </c>
      <c r="F28" s="41">
        <v>19</v>
      </c>
      <c r="G28" s="43">
        <f t="shared" si="0"/>
        <v>41</v>
      </c>
      <c r="H28" s="41">
        <v>34</v>
      </c>
      <c r="I28" s="43">
        <f t="shared" si="2"/>
        <v>27.200000000000003</v>
      </c>
      <c r="J28" s="41">
        <f t="shared" si="1"/>
        <v>68.2</v>
      </c>
    </row>
    <row r="29" spans="1:10" x14ac:dyDescent="0.35">
      <c r="A29" s="19">
        <v>19</v>
      </c>
      <c r="B29" s="41">
        <v>5</v>
      </c>
      <c r="C29" s="19">
        <v>38</v>
      </c>
      <c r="D29" s="42">
        <f t="shared" si="3"/>
        <v>15.2</v>
      </c>
      <c r="E29" s="41">
        <v>10</v>
      </c>
      <c r="F29" s="41">
        <v>15</v>
      </c>
      <c r="G29" s="43">
        <f t="shared" si="0"/>
        <v>45.2</v>
      </c>
      <c r="H29" s="41">
        <v>44</v>
      </c>
      <c r="I29" s="43">
        <f t="shared" si="2"/>
        <v>35.200000000000003</v>
      </c>
      <c r="J29" s="41">
        <f t="shared" si="1"/>
        <v>80.400000000000006</v>
      </c>
    </row>
    <row r="30" spans="1:10" x14ac:dyDescent="0.35">
      <c r="A30" s="19">
        <v>20</v>
      </c>
      <c r="B30" s="41">
        <v>5</v>
      </c>
      <c r="C30" s="19">
        <v>38</v>
      </c>
      <c r="D30" s="42">
        <f t="shared" si="3"/>
        <v>15.2</v>
      </c>
      <c r="E30" s="41">
        <v>10</v>
      </c>
      <c r="F30" s="41">
        <v>18.329999999999998</v>
      </c>
      <c r="G30" s="43">
        <f t="shared" si="0"/>
        <v>48.53</v>
      </c>
      <c r="H30" s="41">
        <v>40</v>
      </c>
      <c r="I30" s="43">
        <f t="shared" si="2"/>
        <v>32</v>
      </c>
      <c r="J30" s="41">
        <f t="shared" si="1"/>
        <v>80.53</v>
      </c>
    </row>
    <row r="31" spans="1:10" x14ac:dyDescent="0.35">
      <c r="A31" s="19">
        <v>21</v>
      </c>
      <c r="B31" s="41">
        <v>8</v>
      </c>
      <c r="C31" s="19">
        <v>34</v>
      </c>
      <c r="D31" s="42">
        <f t="shared" si="3"/>
        <v>13.600000000000001</v>
      </c>
      <c r="E31" s="41">
        <v>10</v>
      </c>
      <c r="F31" s="41">
        <v>15</v>
      </c>
      <c r="G31" s="43">
        <f t="shared" si="0"/>
        <v>46.6</v>
      </c>
      <c r="H31" s="41">
        <v>27</v>
      </c>
      <c r="I31" s="43">
        <f t="shared" si="2"/>
        <v>21.6</v>
      </c>
      <c r="J31" s="41">
        <f t="shared" si="1"/>
        <v>68.2</v>
      </c>
    </row>
    <row r="32" spans="1:10" x14ac:dyDescent="0.35">
      <c r="A32" s="19">
        <v>22</v>
      </c>
      <c r="B32" s="41">
        <v>6</v>
      </c>
      <c r="C32" s="19">
        <v>37</v>
      </c>
      <c r="D32" s="42">
        <f t="shared" si="3"/>
        <v>14.8</v>
      </c>
      <c r="E32" s="41">
        <v>10</v>
      </c>
      <c r="F32" s="41">
        <v>15</v>
      </c>
      <c r="G32" s="43">
        <f t="shared" si="0"/>
        <v>45.8</v>
      </c>
      <c r="H32" s="41">
        <v>30</v>
      </c>
      <c r="I32" s="43">
        <f t="shared" si="2"/>
        <v>24</v>
      </c>
      <c r="J32" s="41">
        <f t="shared" si="1"/>
        <v>69.8</v>
      </c>
    </row>
    <row r="33" spans="1:10" x14ac:dyDescent="0.35">
      <c r="A33" s="19">
        <v>23</v>
      </c>
      <c r="B33" s="41">
        <v>6.5</v>
      </c>
      <c r="C33" s="19">
        <v>44</v>
      </c>
      <c r="D33" s="42">
        <f t="shared" si="3"/>
        <v>17.600000000000001</v>
      </c>
      <c r="E33" s="41">
        <v>10</v>
      </c>
      <c r="F33" s="41">
        <v>17.329999999999998</v>
      </c>
      <c r="G33" s="43">
        <f t="shared" si="0"/>
        <v>51.43</v>
      </c>
      <c r="H33" s="41">
        <v>45</v>
      </c>
      <c r="I33" s="43">
        <f t="shared" si="2"/>
        <v>36</v>
      </c>
      <c r="J33" s="41">
        <f t="shared" si="1"/>
        <v>87.43</v>
      </c>
    </row>
    <row r="34" spans="1:10" x14ac:dyDescent="0.35">
      <c r="A34" s="19">
        <v>24</v>
      </c>
      <c r="B34" s="41">
        <v>8</v>
      </c>
      <c r="C34" s="19">
        <v>40</v>
      </c>
      <c r="D34" s="42">
        <f t="shared" si="3"/>
        <v>16</v>
      </c>
      <c r="E34" s="41">
        <v>10</v>
      </c>
      <c r="F34" s="41">
        <v>19.329999999999998</v>
      </c>
      <c r="G34" s="43">
        <f t="shared" si="0"/>
        <v>53.33</v>
      </c>
      <c r="H34" s="41">
        <v>38</v>
      </c>
      <c r="I34" s="43">
        <f t="shared" si="2"/>
        <v>30.4</v>
      </c>
      <c r="J34" s="41">
        <f t="shared" si="1"/>
        <v>83.72999999999999</v>
      </c>
    </row>
    <row r="35" spans="1:10" x14ac:dyDescent="0.35">
      <c r="A35" s="19">
        <v>25</v>
      </c>
      <c r="B35" s="41">
        <v>7</v>
      </c>
      <c r="C35" s="19">
        <v>38</v>
      </c>
      <c r="D35" s="42">
        <f t="shared" si="3"/>
        <v>15.2</v>
      </c>
      <c r="E35" s="41">
        <v>6</v>
      </c>
      <c r="F35" s="41">
        <v>15</v>
      </c>
      <c r="G35" s="43">
        <f t="shared" si="0"/>
        <v>43.2</v>
      </c>
      <c r="H35" s="41">
        <v>25</v>
      </c>
      <c r="I35" s="43">
        <f t="shared" si="2"/>
        <v>20</v>
      </c>
      <c r="J35" s="41">
        <f t="shared" si="1"/>
        <v>63.2</v>
      </c>
    </row>
    <row r="36" spans="1:10" x14ac:dyDescent="0.35">
      <c r="A36" s="19">
        <v>26</v>
      </c>
      <c r="B36" s="41">
        <v>5.5</v>
      </c>
      <c r="C36" s="19">
        <v>43</v>
      </c>
      <c r="D36" s="42">
        <f t="shared" si="3"/>
        <v>17.2</v>
      </c>
      <c r="E36" s="41">
        <v>8</v>
      </c>
      <c r="F36" s="41">
        <v>15</v>
      </c>
      <c r="G36" s="43">
        <f t="shared" si="0"/>
        <v>45.7</v>
      </c>
      <c r="H36" s="41">
        <v>30</v>
      </c>
      <c r="I36" s="43">
        <f t="shared" si="2"/>
        <v>24</v>
      </c>
      <c r="J36" s="41">
        <f t="shared" si="1"/>
        <v>69.7</v>
      </c>
    </row>
    <row r="37" spans="1:10" x14ac:dyDescent="0.35">
      <c r="A37" s="19">
        <v>27</v>
      </c>
      <c r="B37" s="41">
        <v>6</v>
      </c>
      <c r="C37" s="19">
        <v>32</v>
      </c>
      <c r="D37" s="42">
        <f t="shared" si="3"/>
        <v>12.8</v>
      </c>
      <c r="E37" s="41">
        <v>8</v>
      </c>
      <c r="F37" s="41">
        <v>15</v>
      </c>
      <c r="G37" s="43">
        <f t="shared" si="0"/>
        <v>41.8</v>
      </c>
      <c r="H37" s="41">
        <v>32</v>
      </c>
      <c r="I37" s="43">
        <f t="shared" si="2"/>
        <v>25.6</v>
      </c>
      <c r="J37" s="41">
        <f t="shared" si="1"/>
        <v>67.400000000000006</v>
      </c>
    </row>
    <row r="38" spans="1:10" x14ac:dyDescent="0.35">
      <c r="A38" s="19">
        <v>28</v>
      </c>
      <c r="B38" s="41">
        <v>7.5</v>
      </c>
      <c r="C38" s="19">
        <v>27</v>
      </c>
      <c r="D38" s="42">
        <f t="shared" si="3"/>
        <v>10.8</v>
      </c>
      <c r="E38" s="41">
        <v>10</v>
      </c>
      <c r="F38" s="41">
        <v>19.329999999999998</v>
      </c>
      <c r="G38" s="43">
        <f t="shared" si="0"/>
        <v>47.629999999999995</v>
      </c>
      <c r="H38" s="41">
        <v>43</v>
      </c>
      <c r="I38" s="43">
        <f t="shared" si="2"/>
        <v>34.4</v>
      </c>
      <c r="J38" s="41">
        <f t="shared" si="1"/>
        <v>82.03</v>
      </c>
    </row>
    <row r="39" spans="1:10" x14ac:dyDescent="0.35">
      <c r="A39" s="19">
        <v>29</v>
      </c>
      <c r="B39" s="41">
        <v>7</v>
      </c>
      <c r="C39" s="19">
        <v>45</v>
      </c>
      <c r="D39" s="42">
        <f t="shared" si="3"/>
        <v>18</v>
      </c>
      <c r="E39" s="41">
        <v>10</v>
      </c>
      <c r="F39" s="41">
        <v>19.329999999999998</v>
      </c>
      <c r="G39" s="43">
        <f t="shared" si="0"/>
        <v>54.33</v>
      </c>
      <c r="H39" s="41">
        <v>36</v>
      </c>
      <c r="I39" s="43">
        <f t="shared" si="2"/>
        <v>28.799999999999997</v>
      </c>
      <c r="J39" s="41">
        <f t="shared" si="1"/>
        <v>83.13</v>
      </c>
    </row>
    <row r="40" spans="1:10" x14ac:dyDescent="0.35">
      <c r="A40" s="19">
        <v>30</v>
      </c>
      <c r="B40" s="41">
        <v>6</v>
      </c>
      <c r="C40" s="19">
        <v>37</v>
      </c>
      <c r="D40" s="42">
        <f t="shared" si="3"/>
        <v>14.8</v>
      </c>
      <c r="E40" s="41">
        <v>10</v>
      </c>
      <c r="F40" s="41">
        <v>15</v>
      </c>
      <c r="G40" s="43">
        <f t="shared" si="0"/>
        <v>45.8</v>
      </c>
      <c r="H40" s="41">
        <v>30</v>
      </c>
      <c r="I40" s="43">
        <f t="shared" si="2"/>
        <v>24</v>
      </c>
      <c r="J40" s="41">
        <f t="shared" si="1"/>
        <v>69.8</v>
      </c>
    </row>
    <row r="41" spans="1:10" x14ac:dyDescent="0.35">
      <c r="A41" s="19">
        <v>31</v>
      </c>
      <c r="B41" s="41">
        <v>8</v>
      </c>
      <c r="C41" s="19">
        <v>44</v>
      </c>
      <c r="D41" s="42">
        <f t="shared" si="3"/>
        <v>17.600000000000001</v>
      </c>
      <c r="E41" s="41">
        <v>10</v>
      </c>
      <c r="F41" s="41">
        <v>18.329999999999998</v>
      </c>
      <c r="G41" s="43">
        <f t="shared" si="0"/>
        <v>53.93</v>
      </c>
      <c r="H41" s="41">
        <v>42</v>
      </c>
      <c r="I41" s="43">
        <f t="shared" si="2"/>
        <v>33.6</v>
      </c>
      <c r="J41" s="41">
        <f t="shared" si="1"/>
        <v>87.53</v>
      </c>
    </row>
    <row r="42" spans="1:10" x14ac:dyDescent="0.35">
      <c r="A42" s="19">
        <v>32</v>
      </c>
      <c r="B42" s="41">
        <v>5</v>
      </c>
      <c r="C42" s="19">
        <v>34</v>
      </c>
      <c r="D42" s="42">
        <f t="shared" si="3"/>
        <v>13.600000000000001</v>
      </c>
      <c r="E42" s="41">
        <v>10</v>
      </c>
      <c r="F42" s="41">
        <v>17.329999999999998</v>
      </c>
      <c r="G42" s="43">
        <f t="shared" si="0"/>
        <v>45.93</v>
      </c>
      <c r="H42" s="41">
        <v>24</v>
      </c>
      <c r="I42" s="43">
        <f t="shared" si="2"/>
        <v>19.2</v>
      </c>
      <c r="J42" s="41">
        <f t="shared" si="1"/>
        <v>65.13</v>
      </c>
    </row>
    <row r="43" spans="1:10" x14ac:dyDescent="0.35">
      <c r="A43" s="19">
        <v>33</v>
      </c>
      <c r="B43" s="41">
        <v>8</v>
      </c>
      <c r="C43" s="19">
        <v>44</v>
      </c>
      <c r="D43" s="42">
        <f t="shared" si="3"/>
        <v>17.600000000000001</v>
      </c>
      <c r="E43" s="41">
        <v>10</v>
      </c>
      <c r="F43" s="41">
        <v>10.33</v>
      </c>
      <c r="G43" s="43">
        <f t="shared" si="0"/>
        <v>45.93</v>
      </c>
      <c r="H43" s="41">
        <v>33</v>
      </c>
      <c r="I43" s="43">
        <f t="shared" si="2"/>
        <v>26.400000000000002</v>
      </c>
      <c r="J43" s="41">
        <f t="shared" si="1"/>
        <v>72.33</v>
      </c>
    </row>
    <row r="44" spans="1:10" x14ac:dyDescent="0.35">
      <c r="A44" s="19">
        <v>34</v>
      </c>
      <c r="B44" s="41">
        <v>6</v>
      </c>
      <c r="C44" s="19">
        <v>32</v>
      </c>
      <c r="D44" s="42">
        <f t="shared" si="3"/>
        <v>12.8</v>
      </c>
      <c r="E44" s="41">
        <v>10</v>
      </c>
      <c r="F44" s="41">
        <v>16</v>
      </c>
      <c r="G44" s="43">
        <f t="shared" si="0"/>
        <v>44.8</v>
      </c>
      <c r="H44" s="41">
        <v>39</v>
      </c>
      <c r="I44" s="43">
        <f t="shared" si="2"/>
        <v>31.200000000000003</v>
      </c>
      <c r="J44" s="41">
        <f t="shared" si="1"/>
        <v>76</v>
      </c>
    </row>
    <row r="45" spans="1:10" x14ac:dyDescent="0.35">
      <c r="A45" s="19">
        <v>35</v>
      </c>
      <c r="B45" s="41">
        <v>6.5</v>
      </c>
      <c r="C45" s="19">
        <v>36</v>
      </c>
      <c r="D45" s="42">
        <f t="shared" si="3"/>
        <v>14.399999999999999</v>
      </c>
      <c r="E45" s="41">
        <v>10</v>
      </c>
      <c r="F45" s="41">
        <v>15.33</v>
      </c>
      <c r="G45" s="43">
        <f t="shared" si="0"/>
        <v>46.23</v>
      </c>
      <c r="H45" s="41">
        <v>38</v>
      </c>
      <c r="I45" s="43">
        <f t="shared" si="2"/>
        <v>30.4</v>
      </c>
      <c r="J45" s="41">
        <f t="shared" si="1"/>
        <v>76.63</v>
      </c>
    </row>
    <row r="46" spans="1:10" x14ac:dyDescent="0.35">
      <c r="A46" s="19">
        <v>36</v>
      </c>
      <c r="B46" s="41">
        <v>5.5</v>
      </c>
      <c r="C46" s="19">
        <v>42</v>
      </c>
      <c r="D46" s="42">
        <f t="shared" si="3"/>
        <v>16.8</v>
      </c>
      <c r="E46" s="41">
        <v>8</v>
      </c>
      <c r="F46" s="41">
        <v>16.670000000000002</v>
      </c>
      <c r="G46" s="43">
        <f t="shared" si="0"/>
        <v>46.97</v>
      </c>
      <c r="H46" s="41">
        <v>45</v>
      </c>
      <c r="I46" s="43">
        <f t="shared" si="2"/>
        <v>36</v>
      </c>
      <c r="J46" s="41">
        <f t="shared" si="1"/>
        <v>82.97</v>
      </c>
    </row>
    <row r="47" spans="1:10" x14ac:dyDescent="0.35">
      <c r="A47" s="19">
        <v>37</v>
      </c>
      <c r="B47" s="41">
        <v>8.5</v>
      </c>
      <c r="C47" s="19">
        <v>38</v>
      </c>
      <c r="D47" s="42">
        <f t="shared" si="3"/>
        <v>15.2</v>
      </c>
      <c r="E47" s="41">
        <v>10</v>
      </c>
      <c r="F47" s="41">
        <v>16.670000000000002</v>
      </c>
      <c r="G47" s="43">
        <f t="shared" si="0"/>
        <v>50.370000000000005</v>
      </c>
      <c r="H47" s="41">
        <v>37</v>
      </c>
      <c r="I47" s="43">
        <f t="shared" si="2"/>
        <v>29.6</v>
      </c>
      <c r="J47" s="41">
        <f t="shared" si="1"/>
        <v>79.97</v>
      </c>
    </row>
    <row r="48" spans="1:10" x14ac:dyDescent="0.35">
      <c r="A48" s="19">
        <v>38</v>
      </c>
      <c r="B48" s="41">
        <v>7.5</v>
      </c>
      <c r="C48" s="19">
        <v>46</v>
      </c>
      <c r="D48" s="42">
        <f t="shared" si="3"/>
        <v>18.400000000000002</v>
      </c>
      <c r="E48" s="41">
        <v>10</v>
      </c>
      <c r="F48" s="41">
        <v>17.329999999999998</v>
      </c>
      <c r="G48" s="43">
        <f t="shared" si="0"/>
        <v>53.230000000000004</v>
      </c>
      <c r="H48" s="41">
        <v>33</v>
      </c>
      <c r="I48" s="43">
        <f t="shared" si="2"/>
        <v>26.400000000000002</v>
      </c>
      <c r="J48" s="41">
        <f t="shared" si="1"/>
        <v>79.63000000000001</v>
      </c>
    </row>
    <row r="49" spans="1:10" x14ac:dyDescent="0.35">
      <c r="A49" s="19">
        <v>39</v>
      </c>
      <c r="B49" s="41">
        <v>5</v>
      </c>
      <c r="C49" s="19">
        <v>36</v>
      </c>
      <c r="D49" s="42">
        <f t="shared" si="3"/>
        <v>14.399999999999999</v>
      </c>
      <c r="E49" s="41">
        <v>10</v>
      </c>
      <c r="F49" s="41">
        <v>15.67</v>
      </c>
      <c r="G49" s="43">
        <f t="shared" si="0"/>
        <v>45.07</v>
      </c>
      <c r="H49" s="41">
        <v>22</v>
      </c>
      <c r="I49" s="43">
        <f t="shared" si="2"/>
        <v>17.600000000000001</v>
      </c>
      <c r="J49" s="41">
        <f t="shared" si="1"/>
        <v>62.67</v>
      </c>
    </row>
    <row r="50" spans="1:10" x14ac:dyDescent="0.35">
      <c r="A50" s="19">
        <v>40</v>
      </c>
      <c r="B50" s="41">
        <v>5.5</v>
      </c>
      <c r="C50" s="19">
        <v>35</v>
      </c>
      <c r="D50" s="42">
        <f t="shared" si="3"/>
        <v>14</v>
      </c>
      <c r="E50" s="41">
        <v>10</v>
      </c>
      <c r="F50" s="41">
        <v>17.329999999999998</v>
      </c>
      <c r="G50" s="43">
        <f t="shared" si="0"/>
        <v>46.83</v>
      </c>
      <c r="H50" s="41">
        <v>28</v>
      </c>
      <c r="I50" s="43">
        <f t="shared" si="2"/>
        <v>22.400000000000002</v>
      </c>
      <c r="J50" s="41">
        <f t="shared" si="1"/>
        <v>69.23</v>
      </c>
    </row>
    <row r="51" spans="1:10" x14ac:dyDescent="0.35">
      <c r="A51" s="19">
        <v>41</v>
      </c>
      <c r="B51" s="41">
        <v>7.5</v>
      </c>
      <c r="C51" s="19">
        <v>43</v>
      </c>
      <c r="D51" s="42">
        <f t="shared" si="3"/>
        <v>17.2</v>
      </c>
      <c r="E51" s="41">
        <v>10</v>
      </c>
      <c r="F51" s="41">
        <v>17.670000000000002</v>
      </c>
      <c r="G51" s="43">
        <f t="shared" si="0"/>
        <v>52.370000000000005</v>
      </c>
      <c r="H51" s="41">
        <v>34</v>
      </c>
      <c r="I51" s="43">
        <f t="shared" si="2"/>
        <v>27.200000000000003</v>
      </c>
      <c r="J51" s="41">
        <f t="shared" si="1"/>
        <v>79.570000000000007</v>
      </c>
    </row>
    <row r="52" spans="1:10" x14ac:dyDescent="0.35">
      <c r="A52" s="19">
        <v>42</v>
      </c>
      <c r="B52" s="41">
        <v>6.5</v>
      </c>
      <c r="C52" s="19">
        <v>39</v>
      </c>
      <c r="D52" s="42">
        <f t="shared" si="3"/>
        <v>15.600000000000001</v>
      </c>
      <c r="E52" s="41">
        <v>2</v>
      </c>
      <c r="F52" s="41">
        <v>0</v>
      </c>
      <c r="G52" s="43">
        <f t="shared" si="0"/>
        <v>24.1</v>
      </c>
      <c r="H52" s="41">
        <v>0</v>
      </c>
      <c r="I52" s="43">
        <f t="shared" si="2"/>
        <v>0</v>
      </c>
      <c r="J52" s="41">
        <f t="shared" si="1"/>
        <v>24.1</v>
      </c>
    </row>
    <row r="53" spans="1:10" x14ac:dyDescent="0.35">
      <c r="A53" s="19">
        <v>43</v>
      </c>
      <c r="B53" s="41">
        <v>6</v>
      </c>
      <c r="C53" s="19">
        <v>26</v>
      </c>
      <c r="D53" s="42">
        <f t="shared" si="3"/>
        <v>10.4</v>
      </c>
      <c r="E53" s="41">
        <v>10</v>
      </c>
      <c r="F53" s="41">
        <v>15</v>
      </c>
      <c r="G53" s="43">
        <f t="shared" si="0"/>
        <v>41.4</v>
      </c>
      <c r="H53" s="41">
        <v>30</v>
      </c>
      <c r="I53" s="43">
        <f t="shared" si="2"/>
        <v>24</v>
      </c>
      <c r="J53" s="41">
        <f t="shared" si="1"/>
        <v>65.400000000000006</v>
      </c>
    </row>
    <row r="54" spans="1:10" x14ac:dyDescent="0.35">
      <c r="A54" s="19">
        <v>44</v>
      </c>
      <c r="B54" s="41">
        <v>6</v>
      </c>
      <c r="C54" s="19">
        <v>33</v>
      </c>
      <c r="D54" s="42">
        <f t="shared" si="3"/>
        <v>13.200000000000001</v>
      </c>
      <c r="E54" s="41">
        <v>8</v>
      </c>
      <c r="F54" s="41">
        <v>17.329999999999998</v>
      </c>
      <c r="G54" s="43">
        <f t="shared" si="0"/>
        <v>44.53</v>
      </c>
      <c r="H54" s="41">
        <v>33</v>
      </c>
      <c r="I54" s="43">
        <f t="shared" si="2"/>
        <v>26.400000000000002</v>
      </c>
      <c r="J54" s="41">
        <f t="shared" si="1"/>
        <v>70.930000000000007</v>
      </c>
    </row>
    <row r="55" spans="1:10" x14ac:dyDescent="0.35">
      <c r="A55" s="19">
        <v>45</v>
      </c>
      <c r="B55" s="41">
        <v>5.5</v>
      </c>
      <c r="C55" s="19">
        <v>37</v>
      </c>
      <c r="D55" s="42">
        <f t="shared" si="3"/>
        <v>14.8</v>
      </c>
      <c r="E55" s="41">
        <v>8</v>
      </c>
      <c r="F55" s="41">
        <v>10.33</v>
      </c>
      <c r="G55" s="43">
        <f t="shared" si="0"/>
        <v>38.630000000000003</v>
      </c>
      <c r="H55" s="41">
        <v>33</v>
      </c>
      <c r="I55" s="43">
        <f t="shared" si="2"/>
        <v>26.400000000000002</v>
      </c>
      <c r="J55" s="41">
        <f t="shared" si="1"/>
        <v>65.03</v>
      </c>
    </row>
    <row r="56" spans="1:10" x14ac:dyDescent="0.35">
      <c r="A56" s="19">
        <v>46</v>
      </c>
      <c r="B56" s="41">
        <v>7</v>
      </c>
      <c r="C56" s="19">
        <v>35</v>
      </c>
      <c r="D56" s="42">
        <f t="shared" si="3"/>
        <v>14</v>
      </c>
      <c r="E56" s="41">
        <v>10</v>
      </c>
      <c r="F56" s="41">
        <v>18.329999999999998</v>
      </c>
      <c r="G56" s="43">
        <f t="shared" si="0"/>
        <v>49.33</v>
      </c>
      <c r="H56" s="41">
        <v>36</v>
      </c>
      <c r="I56" s="43">
        <f t="shared" si="2"/>
        <v>28.799999999999997</v>
      </c>
      <c r="J56" s="41">
        <f t="shared" si="1"/>
        <v>78.13</v>
      </c>
    </row>
    <row r="57" spans="1:10" x14ac:dyDescent="0.35">
      <c r="A57" s="19">
        <v>47</v>
      </c>
      <c r="B57" s="41">
        <v>6</v>
      </c>
      <c r="C57" s="19">
        <v>38</v>
      </c>
      <c r="D57" s="42">
        <f t="shared" si="3"/>
        <v>15.2</v>
      </c>
      <c r="E57" s="41">
        <v>9</v>
      </c>
      <c r="F57" s="41">
        <v>12.33</v>
      </c>
      <c r="G57" s="43">
        <f t="shared" si="0"/>
        <v>42.53</v>
      </c>
      <c r="H57" s="41">
        <v>37</v>
      </c>
      <c r="I57" s="43">
        <f t="shared" si="2"/>
        <v>29.6</v>
      </c>
      <c r="J57" s="41">
        <f t="shared" si="1"/>
        <v>72.13</v>
      </c>
    </row>
    <row r="58" spans="1:10" x14ac:dyDescent="0.35">
      <c r="A58" s="19">
        <v>48</v>
      </c>
      <c r="B58" s="41">
        <v>7</v>
      </c>
      <c r="C58" s="19">
        <v>39</v>
      </c>
      <c r="D58" s="42">
        <f t="shared" si="3"/>
        <v>15.600000000000001</v>
      </c>
      <c r="E58" s="41">
        <v>8</v>
      </c>
      <c r="F58" s="41">
        <v>17.670000000000002</v>
      </c>
      <c r="G58" s="43">
        <f t="shared" si="0"/>
        <v>48.27</v>
      </c>
      <c r="H58" s="41">
        <v>22</v>
      </c>
      <c r="I58" s="43">
        <f t="shared" si="2"/>
        <v>17.600000000000001</v>
      </c>
      <c r="J58" s="41">
        <f t="shared" si="1"/>
        <v>65.87</v>
      </c>
    </row>
    <row r="59" spans="1:10" x14ac:dyDescent="0.35">
      <c r="A59" s="19">
        <v>49</v>
      </c>
      <c r="B59" s="41">
        <v>5</v>
      </c>
      <c r="C59" s="19">
        <v>35</v>
      </c>
      <c r="D59" s="42">
        <f t="shared" si="3"/>
        <v>14</v>
      </c>
      <c r="E59" s="41">
        <v>10</v>
      </c>
      <c r="F59" s="41">
        <v>15</v>
      </c>
      <c r="G59" s="43">
        <f t="shared" si="0"/>
        <v>44</v>
      </c>
      <c r="H59" s="41">
        <v>39</v>
      </c>
      <c r="I59" s="43">
        <f t="shared" si="2"/>
        <v>31.200000000000003</v>
      </c>
      <c r="J59" s="41">
        <f t="shared" si="1"/>
        <v>75.2</v>
      </c>
    </row>
    <row r="60" spans="1:10" x14ac:dyDescent="0.35">
      <c r="A60" s="19">
        <v>50</v>
      </c>
      <c r="B60" s="41">
        <v>5</v>
      </c>
      <c r="C60" s="19">
        <v>41</v>
      </c>
      <c r="D60" s="42">
        <f t="shared" si="3"/>
        <v>16.399999999999999</v>
      </c>
      <c r="E60" s="41">
        <v>10</v>
      </c>
      <c r="F60" s="41">
        <v>17.329999999999998</v>
      </c>
      <c r="G60" s="43">
        <f t="shared" si="0"/>
        <v>48.73</v>
      </c>
      <c r="H60" s="41">
        <v>34</v>
      </c>
      <c r="I60" s="43">
        <f t="shared" si="2"/>
        <v>27.200000000000003</v>
      </c>
      <c r="J60" s="41">
        <f t="shared" si="1"/>
        <v>75.930000000000007</v>
      </c>
    </row>
    <row r="61" spans="1:10" x14ac:dyDescent="0.35">
      <c r="A61" s="19">
        <v>51</v>
      </c>
      <c r="B61" s="41">
        <v>7</v>
      </c>
      <c r="C61" s="19">
        <v>33</v>
      </c>
      <c r="D61" s="42">
        <f t="shared" si="3"/>
        <v>13.200000000000001</v>
      </c>
      <c r="E61" s="41">
        <v>10</v>
      </c>
      <c r="F61" s="41">
        <v>12.33</v>
      </c>
      <c r="G61" s="43">
        <f t="shared" si="0"/>
        <v>42.53</v>
      </c>
      <c r="H61" s="41">
        <v>40</v>
      </c>
      <c r="I61" s="43">
        <f t="shared" si="2"/>
        <v>32</v>
      </c>
      <c r="J61" s="41">
        <f t="shared" si="1"/>
        <v>74.53</v>
      </c>
    </row>
    <row r="62" spans="1:10" x14ac:dyDescent="0.35">
      <c r="A62" s="19">
        <v>52</v>
      </c>
      <c r="B62" s="41">
        <v>6.5</v>
      </c>
      <c r="C62" s="19">
        <v>36</v>
      </c>
      <c r="D62" s="42">
        <f t="shared" si="3"/>
        <v>14.399999999999999</v>
      </c>
      <c r="E62" s="41">
        <v>10</v>
      </c>
      <c r="F62" s="41">
        <v>12.33</v>
      </c>
      <c r="G62" s="43">
        <f t="shared" si="0"/>
        <v>43.23</v>
      </c>
      <c r="H62" s="41">
        <v>27</v>
      </c>
      <c r="I62" s="43">
        <f t="shared" si="2"/>
        <v>21.6</v>
      </c>
      <c r="J62" s="41">
        <f t="shared" si="1"/>
        <v>64.83</v>
      </c>
    </row>
    <row r="63" spans="1:10" x14ac:dyDescent="0.35">
      <c r="A63" s="19">
        <v>53</v>
      </c>
      <c r="B63" s="41">
        <v>5</v>
      </c>
      <c r="C63" s="19">
        <v>40</v>
      </c>
      <c r="D63" s="42">
        <f t="shared" si="3"/>
        <v>16</v>
      </c>
      <c r="E63" s="41">
        <v>8</v>
      </c>
      <c r="F63" s="41">
        <v>16</v>
      </c>
      <c r="G63" s="43">
        <f t="shared" si="0"/>
        <v>45</v>
      </c>
      <c r="H63" s="41">
        <v>37</v>
      </c>
      <c r="I63" s="43">
        <f t="shared" si="2"/>
        <v>29.6</v>
      </c>
      <c r="J63" s="41">
        <f t="shared" si="1"/>
        <v>74.599999999999994</v>
      </c>
    </row>
    <row r="64" spans="1:10" x14ac:dyDescent="0.35">
      <c r="A64" s="19">
        <v>54</v>
      </c>
      <c r="B64" s="41">
        <v>7.5</v>
      </c>
      <c r="C64" s="19">
        <v>37</v>
      </c>
      <c r="D64" s="42">
        <f t="shared" si="3"/>
        <v>14.8</v>
      </c>
      <c r="E64" s="41">
        <v>9</v>
      </c>
      <c r="F64" s="41">
        <v>15</v>
      </c>
      <c r="G64" s="43">
        <f t="shared" si="0"/>
        <v>46.3</v>
      </c>
      <c r="H64" s="41">
        <v>23</v>
      </c>
      <c r="I64" s="43">
        <f t="shared" si="2"/>
        <v>18.400000000000002</v>
      </c>
      <c r="J64" s="41">
        <f t="shared" si="1"/>
        <v>64.7</v>
      </c>
    </row>
    <row r="65" spans="1:10" x14ac:dyDescent="0.35">
      <c r="A65" s="19">
        <v>55</v>
      </c>
      <c r="B65" s="41">
        <v>6</v>
      </c>
      <c r="C65" s="19">
        <v>37</v>
      </c>
      <c r="D65" s="42">
        <f t="shared" si="3"/>
        <v>14.8</v>
      </c>
      <c r="E65" s="41">
        <v>10</v>
      </c>
      <c r="F65" s="41">
        <v>15</v>
      </c>
      <c r="G65" s="43">
        <f t="shared" si="0"/>
        <v>45.8</v>
      </c>
      <c r="H65" s="41">
        <v>30</v>
      </c>
      <c r="I65" s="43">
        <f t="shared" si="2"/>
        <v>24</v>
      </c>
      <c r="J65" s="41">
        <f t="shared" si="1"/>
        <v>69.8</v>
      </c>
    </row>
    <row r="66" spans="1:10" x14ac:dyDescent="0.35">
      <c r="A66" s="19">
        <v>56</v>
      </c>
      <c r="B66" s="41">
        <v>6.5</v>
      </c>
      <c r="C66" s="19">
        <v>36</v>
      </c>
      <c r="D66" s="42">
        <f t="shared" si="3"/>
        <v>14.399999999999999</v>
      </c>
      <c r="E66" s="41">
        <v>8</v>
      </c>
      <c r="F66" s="41">
        <v>12.33</v>
      </c>
      <c r="G66" s="43">
        <f t="shared" si="0"/>
        <v>41.23</v>
      </c>
      <c r="H66" s="41">
        <v>36</v>
      </c>
      <c r="I66" s="43">
        <f t="shared" si="2"/>
        <v>28.799999999999997</v>
      </c>
      <c r="J66" s="41">
        <f t="shared" si="1"/>
        <v>70.03</v>
      </c>
    </row>
    <row r="67" spans="1:10" x14ac:dyDescent="0.35">
      <c r="A67" s="19">
        <v>57</v>
      </c>
      <c r="B67" s="41">
        <v>5.5</v>
      </c>
      <c r="C67" s="19">
        <v>29</v>
      </c>
      <c r="D67" s="42">
        <f t="shared" si="3"/>
        <v>11.6</v>
      </c>
      <c r="E67" s="41">
        <v>10</v>
      </c>
      <c r="F67" s="41">
        <v>15</v>
      </c>
      <c r="G67" s="43">
        <f t="shared" si="0"/>
        <v>42.1</v>
      </c>
      <c r="H67" s="41">
        <v>34</v>
      </c>
      <c r="I67" s="43">
        <f t="shared" si="2"/>
        <v>27.200000000000003</v>
      </c>
      <c r="J67" s="41">
        <f t="shared" si="1"/>
        <v>69.300000000000011</v>
      </c>
    </row>
    <row r="68" spans="1:10" x14ac:dyDescent="0.35">
      <c r="A68" s="19">
        <v>58</v>
      </c>
      <c r="B68" s="41">
        <v>5.5</v>
      </c>
      <c r="C68" s="19">
        <v>33</v>
      </c>
      <c r="D68" s="42">
        <f t="shared" si="3"/>
        <v>13.200000000000001</v>
      </c>
      <c r="E68" s="41">
        <v>10</v>
      </c>
      <c r="F68" s="41">
        <v>15</v>
      </c>
      <c r="G68" s="43">
        <f t="shared" si="0"/>
        <v>43.7</v>
      </c>
      <c r="H68" s="41">
        <v>23</v>
      </c>
      <c r="I68" s="43">
        <f t="shared" si="2"/>
        <v>18.400000000000002</v>
      </c>
      <c r="J68" s="41">
        <f t="shared" si="1"/>
        <v>62.100000000000009</v>
      </c>
    </row>
    <row r="69" spans="1:10" x14ac:dyDescent="0.35">
      <c r="A69" s="19">
        <v>59</v>
      </c>
      <c r="B69" s="41">
        <v>8</v>
      </c>
      <c r="C69" s="19">
        <v>40</v>
      </c>
      <c r="D69" s="42">
        <f t="shared" si="3"/>
        <v>16</v>
      </c>
      <c r="E69" s="41">
        <v>10</v>
      </c>
      <c r="F69" s="41">
        <v>15</v>
      </c>
      <c r="G69" s="43">
        <f t="shared" si="0"/>
        <v>49</v>
      </c>
      <c r="H69" s="41">
        <v>46</v>
      </c>
      <c r="I69" s="43">
        <f t="shared" si="2"/>
        <v>36.800000000000004</v>
      </c>
      <c r="J69" s="41">
        <f t="shared" si="1"/>
        <v>85.800000000000011</v>
      </c>
    </row>
    <row r="70" spans="1:10" x14ac:dyDescent="0.35">
      <c r="A70" s="19">
        <v>60</v>
      </c>
      <c r="B70" s="41">
        <v>5.5</v>
      </c>
      <c r="C70" s="19">
        <v>40</v>
      </c>
      <c r="D70" s="42">
        <f t="shared" si="3"/>
        <v>16</v>
      </c>
      <c r="E70" s="41">
        <v>10</v>
      </c>
      <c r="F70" s="41">
        <v>17.329999999999998</v>
      </c>
      <c r="G70" s="43">
        <f t="shared" si="0"/>
        <v>48.83</v>
      </c>
      <c r="H70" s="41">
        <v>44</v>
      </c>
      <c r="I70" s="43">
        <f t="shared" si="2"/>
        <v>35.200000000000003</v>
      </c>
      <c r="J70" s="41">
        <f t="shared" si="1"/>
        <v>84.03</v>
      </c>
    </row>
    <row r="71" spans="1:10" x14ac:dyDescent="0.35">
      <c r="A71" s="19">
        <v>61</v>
      </c>
      <c r="B71" s="41">
        <v>6</v>
      </c>
      <c r="C71" s="19">
        <v>43</v>
      </c>
      <c r="D71" s="42">
        <f t="shared" si="3"/>
        <v>17.2</v>
      </c>
      <c r="E71" s="41">
        <v>10</v>
      </c>
      <c r="F71" s="41">
        <v>17.670000000000002</v>
      </c>
      <c r="G71" s="43">
        <f t="shared" si="0"/>
        <v>50.870000000000005</v>
      </c>
      <c r="H71" s="41">
        <v>42</v>
      </c>
      <c r="I71" s="43">
        <f t="shared" si="2"/>
        <v>33.6</v>
      </c>
      <c r="J71" s="41">
        <f t="shared" si="1"/>
        <v>84.47</v>
      </c>
    </row>
    <row r="72" spans="1:10" x14ac:dyDescent="0.35">
      <c r="A72" s="19">
        <v>62</v>
      </c>
      <c r="B72" s="41">
        <v>6</v>
      </c>
      <c r="C72" s="19">
        <v>44</v>
      </c>
      <c r="D72" s="42">
        <f t="shared" si="3"/>
        <v>17.600000000000001</v>
      </c>
      <c r="E72" s="41">
        <v>10</v>
      </c>
      <c r="F72" s="41">
        <v>16</v>
      </c>
      <c r="G72" s="43">
        <f t="shared" si="0"/>
        <v>49.6</v>
      </c>
      <c r="H72" s="41">
        <v>48</v>
      </c>
      <c r="I72" s="43">
        <f t="shared" si="2"/>
        <v>38.4</v>
      </c>
      <c r="J72" s="41">
        <f t="shared" si="1"/>
        <v>88</v>
      </c>
    </row>
    <row r="73" spans="1:10" x14ac:dyDescent="0.35">
      <c r="A73" s="19">
        <v>63</v>
      </c>
      <c r="B73" s="41">
        <v>6</v>
      </c>
      <c r="C73" s="19">
        <v>39</v>
      </c>
      <c r="D73" s="42">
        <f t="shared" si="3"/>
        <v>15.600000000000001</v>
      </c>
      <c r="E73" s="41">
        <v>10</v>
      </c>
      <c r="F73" s="41">
        <v>16</v>
      </c>
      <c r="G73" s="43">
        <f t="shared" si="0"/>
        <v>47.6</v>
      </c>
      <c r="H73" s="41">
        <v>40</v>
      </c>
      <c r="I73" s="43">
        <f t="shared" si="2"/>
        <v>32</v>
      </c>
      <c r="J73" s="41">
        <f t="shared" si="1"/>
        <v>79.599999999999994</v>
      </c>
    </row>
    <row r="74" spans="1:10" x14ac:dyDescent="0.35">
      <c r="A74" s="19">
        <v>64</v>
      </c>
      <c r="B74" s="41">
        <v>6</v>
      </c>
      <c r="C74" s="19">
        <v>45</v>
      </c>
      <c r="D74" s="42">
        <f t="shared" si="3"/>
        <v>18</v>
      </c>
      <c r="E74" s="41">
        <v>8</v>
      </c>
      <c r="F74" s="41">
        <v>15.67</v>
      </c>
      <c r="G74" s="43">
        <f t="shared" si="0"/>
        <v>47.67</v>
      </c>
      <c r="H74" s="41">
        <v>38</v>
      </c>
      <c r="I74" s="43">
        <f t="shared" si="2"/>
        <v>30.4</v>
      </c>
      <c r="J74" s="41">
        <f t="shared" si="1"/>
        <v>78.069999999999993</v>
      </c>
    </row>
    <row r="75" spans="1:10" x14ac:dyDescent="0.35">
      <c r="A75" s="19">
        <v>65</v>
      </c>
      <c r="B75" s="41">
        <v>5</v>
      </c>
      <c r="C75" s="19">
        <v>31</v>
      </c>
      <c r="D75" s="42">
        <f t="shared" si="3"/>
        <v>12.4</v>
      </c>
      <c r="E75" s="41">
        <v>8</v>
      </c>
      <c r="F75" s="41">
        <v>15</v>
      </c>
      <c r="G75" s="43">
        <f t="shared" ref="G75:G90" si="4">(B75 + D75+E75+F75)</f>
        <v>40.4</v>
      </c>
      <c r="H75" s="41">
        <v>40</v>
      </c>
      <c r="I75" s="43">
        <f t="shared" si="2"/>
        <v>32</v>
      </c>
      <c r="J75" s="41">
        <f t="shared" ref="J75:J90" si="5" xml:space="preserve"> (G75  + I75)</f>
        <v>72.400000000000006</v>
      </c>
    </row>
    <row r="76" spans="1:10" x14ac:dyDescent="0.35">
      <c r="A76" s="19">
        <v>66</v>
      </c>
      <c r="B76" s="41">
        <v>4</v>
      </c>
      <c r="C76" s="19">
        <v>25</v>
      </c>
      <c r="D76" s="42">
        <f t="shared" si="3"/>
        <v>10</v>
      </c>
      <c r="E76" s="41">
        <v>4</v>
      </c>
      <c r="F76" s="41">
        <v>15.33</v>
      </c>
      <c r="G76" s="43">
        <f t="shared" si="4"/>
        <v>33.33</v>
      </c>
      <c r="H76" s="41">
        <v>11</v>
      </c>
      <c r="I76" s="43">
        <f t="shared" ref="I76:I90" si="6">(H76/50) * 40</f>
        <v>8.8000000000000007</v>
      </c>
      <c r="J76" s="41">
        <f t="shared" si="5"/>
        <v>42.129999999999995</v>
      </c>
    </row>
    <row r="77" spans="1:10" x14ac:dyDescent="0.35">
      <c r="A77" s="19">
        <v>67</v>
      </c>
      <c r="B77" s="41">
        <v>5</v>
      </c>
      <c r="C77" s="19">
        <v>33</v>
      </c>
      <c r="D77" s="42">
        <f t="shared" si="3"/>
        <v>13.200000000000001</v>
      </c>
      <c r="E77" s="41">
        <v>10</v>
      </c>
      <c r="F77" s="41">
        <v>16</v>
      </c>
      <c r="G77" s="43">
        <f t="shared" si="4"/>
        <v>44.2</v>
      </c>
      <c r="H77" s="41">
        <v>32</v>
      </c>
      <c r="I77" s="43">
        <f t="shared" si="6"/>
        <v>25.6</v>
      </c>
      <c r="J77" s="41">
        <f t="shared" si="5"/>
        <v>69.800000000000011</v>
      </c>
    </row>
    <row r="78" spans="1:10" x14ac:dyDescent="0.35">
      <c r="A78" s="19">
        <v>68</v>
      </c>
      <c r="B78" s="41">
        <v>5</v>
      </c>
      <c r="C78" s="19">
        <v>42</v>
      </c>
      <c r="D78" s="42">
        <f t="shared" ref="D78:D90" si="7">(C78/50 * 20)</f>
        <v>16.8</v>
      </c>
      <c r="E78" s="41">
        <v>10</v>
      </c>
      <c r="F78" s="41">
        <v>17.329999999999998</v>
      </c>
      <c r="G78" s="43">
        <f t="shared" si="4"/>
        <v>49.129999999999995</v>
      </c>
      <c r="H78" s="41">
        <v>47</v>
      </c>
      <c r="I78" s="43">
        <f t="shared" si="6"/>
        <v>37.599999999999994</v>
      </c>
      <c r="J78" s="41">
        <f t="shared" si="5"/>
        <v>86.72999999999999</v>
      </c>
    </row>
    <row r="79" spans="1:10" x14ac:dyDescent="0.35">
      <c r="A79" s="19">
        <v>69</v>
      </c>
      <c r="B79" s="41">
        <v>5.5</v>
      </c>
      <c r="C79" s="19">
        <v>40</v>
      </c>
      <c r="D79" s="42">
        <f t="shared" si="7"/>
        <v>16</v>
      </c>
      <c r="E79" s="41">
        <v>8</v>
      </c>
      <c r="F79" s="41">
        <v>16</v>
      </c>
      <c r="G79" s="43">
        <f t="shared" si="4"/>
        <v>45.5</v>
      </c>
      <c r="H79" s="41">
        <v>44</v>
      </c>
      <c r="I79" s="43">
        <f t="shared" si="6"/>
        <v>35.200000000000003</v>
      </c>
      <c r="J79" s="41">
        <f t="shared" si="5"/>
        <v>80.7</v>
      </c>
    </row>
    <row r="80" spans="1:10" x14ac:dyDescent="0.35">
      <c r="A80" s="19">
        <v>70</v>
      </c>
      <c r="B80" s="41">
        <v>6.5</v>
      </c>
      <c r="C80" s="19">
        <v>46</v>
      </c>
      <c r="D80" s="42">
        <f t="shared" si="7"/>
        <v>18.400000000000002</v>
      </c>
      <c r="E80" s="41">
        <v>10</v>
      </c>
      <c r="F80" s="41">
        <v>17.670000000000002</v>
      </c>
      <c r="G80" s="43">
        <f t="shared" si="4"/>
        <v>52.570000000000007</v>
      </c>
      <c r="H80" s="41">
        <v>38</v>
      </c>
      <c r="I80" s="43">
        <f t="shared" si="6"/>
        <v>30.4</v>
      </c>
      <c r="J80" s="41">
        <f t="shared" si="5"/>
        <v>82.97</v>
      </c>
    </row>
    <row r="81" spans="1:10" x14ac:dyDescent="0.35">
      <c r="A81" s="19">
        <v>71</v>
      </c>
      <c r="B81" s="41">
        <v>6.5</v>
      </c>
      <c r="C81" s="19">
        <v>32</v>
      </c>
      <c r="D81" s="42">
        <f t="shared" si="7"/>
        <v>12.8</v>
      </c>
      <c r="E81" s="41">
        <v>10</v>
      </c>
      <c r="F81" s="41">
        <v>15.67</v>
      </c>
      <c r="G81" s="43">
        <f t="shared" si="4"/>
        <v>44.97</v>
      </c>
      <c r="H81" s="41">
        <v>45</v>
      </c>
      <c r="I81" s="43">
        <f t="shared" si="6"/>
        <v>36</v>
      </c>
      <c r="J81" s="41">
        <f t="shared" si="5"/>
        <v>80.97</v>
      </c>
    </row>
    <row r="82" spans="1:10" x14ac:dyDescent="0.35">
      <c r="A82" s="19">
        <v>72</v>
      </c>
      <c r="B82" s="41">
        <v>6</v>
      </c>
      <c r="C82" s="19">
        <v>38</v>
      </c>
      <c r="D82" s="42">
        <f t="shared" si="7"/>
        <v>15.2</v>
      </c>
      <c r="E82" s="41">
        <v>10</v>
      </c>
      <c r="F82" s="41">
        <v>15</v>
      </c>
      <c r="G82" s="43">
        <f t="shared" si="4"/>
        <v>46.2</v>
      </c>
      <c r="H82" s="41">
        <v>39</v>
      </c>
      <c r="I82" s="43">
        <f t="shared" si="6"/>
        <v>31.200000000000003</v>
      </c>
      <c r="J82" s="41">
        <f t="shared" si="5"/>
        <v>77.400000000000006</v>
      </c>
    </row>
    <row r="83" spans="1:10" x14ac:dyDescent="0.35">
      <c r="A83" s="19">
        <v>73</v>
      </c>
      <c r="B83" s="41">
        <v>6</v>
      </c>
      <c r="C83" s="19">
        <v>41</v>
      </c>
      <c r="D83" s="42">
        <f t="shared" si="7"/>
        <v>16.399999999999999</v>
      </c>
      <c r="E83" s="41">
        <v>8</v>
      </c>
      <c r="F83" s="41">
        <v>19.329999999999998</v>
      </c>
      <c r="G83" s="43">
        <f t="shared" si="4"/>
        <v>49.73</v>
      </c>
      <c r="H83" s="41">
        <v>39</v>
      </c>
      <c r="I83" s="43">
        <f t="shared" si="6"/>
        <v>31.200000000000003</v>
      </c>
      <c r="J83" s="41">
        <f t="shared" si="5"/>
        <v>80.930000000000007</v>
      </c>
    </row>
    <row r="84" spans="1:10" x14ac:dyDescent="0.35">
      <c r="A84" s="19">
        <v>74</v>
      </c>
      <c r="B84" s="41">
        <v>5</v>
      </c>
      <c r="C84" s="19">
        <v>36</v>
      </c>
      <c r="D84" s="42">
        <f t="shared" si="7"/>
        <v>14.399999999999999</v>
      </c>
      <c r="E84" s="41">
        <v>4</v>
      </c>
      <c r="F84" s="41">
        <v>15</v>
      </c>
      <c r="G84" s="43">
        <f t="shared" si="4"/>
        <v>38.4</v>
      </c>
      <c r="H84" s="41">
        <v>15</v>
      </c>
      <c r="I84" s="43">
        <f t="shared" si="6"/>
        <v>12</v>
      </c>
      <c r="J84" s="41">
        <f t="shared" si="5"/>
        <v>50.4</v>
      </c>
    </row>
    <row r="85" spans="1:10" x14ac:dyDescent="0.35">
      <c r="A85" s="19">
        <v>75</v>
      </c>
      <c r="B85" s="41">
        <v>5</v>
      </c>
      <c r="C85" s="19">
        <v>30</v>
      </c>
      <c r="D85" s="42">
        <f t="shared" si="7"/>
        <v>12</v>
      </c>
      <c r="E85" s="41">
        <v>7</v>
      </c>
      <c r="F85" s="41">
        <v>17.329999999999998</v>
      </c>
      <c r="G85" s="43">
        <f t="shared" si="4"/>
        <v>41.33</v>
      </c>
      <c r="H85" s="41">
        <v>29</v>
      </c>
      <c r="I85" s="43">
        <f t="shared" si="6"/>
        <v>23.2</v>
      </c>
      <c r="J85" s="41">
        <f t="shared" si="5"/>
        <v>64.53</v>
      </c>
    </row>
    <row r="86" spans="1:10" x14ac:dyDescent="0.35">
      <c r="A86" s="19">
        <v>76</v>
      </c>
      <c r="B86" s="41">
        <v>5.5</v>
      </c>
      <c r="C86" s="19">
        <v>44.5</v>
      </c>
      <c r="D86" s="42">
        <f t="shared" si="7"/>
        <v>17.8</v>
      </c>
      <c r="E86" s="41">
        <v>8</v>
      </c>
      <c r="F86" s="41">
        <v>16</v>
      </c>
      <c r="G86" s="43">
        <f t="shared" si="4"/>
        <v>47.3</v>
      </c>
      <c r="H86" s="41">
        <v>37</v>
      </c>
      <c r="I86" s="43">
        <f t="shared" si="6"/>
        <v>29.6</v>
      </c>
      <c r="J86" s="41">
        <f t="shared" si="5"/>
        <v>76.900000000000006</v>
      </c>
    </row>
    <row r="87" spans="1:10" x14ac:dyDescent="0.35">
      <c r="A87" s="19">
        <v>77</v>
      </c>
      <c r="B87" s="41">
        <v>4</v>
      </c>
      <c r="C87" s="19">
        <v>40</v>
      </c>
      <c r="D87" s="42">
        <f t="shared" si="7"/>
        <v>16</v>
      </c>
      <c r="E87" s="41">
        <v>10</v>
      </c>
      <c r="F87" s="41">
        <v>15.33</v>
      </c>
      <c r="G87" s="43">
        <f t="shared" si="4"/>
        <v>45.33</v>
      </c>
      <c r="H87" s="41">
        <v>25</v>
      </c>
      <c r="I87" s="43">
        <f t="shared" si="6"/>
        <v>20</v>
      </c>
      <c r="J87" s="41">
        <f t="shared" si="5"/>
        <v>65.33</v>
      </c>
    </row>
    <row r="88" spans="1:10" x14ac:dyDescent="0.35">
      <c r="A88" s="19">
        <v>78</v>
      </c>
      <c r="B88" s="41">
        <v>5</v>
      </c>
      <c r="C88" s="19">
        <v>33</v>
      </c>
      <c r="D88" s="42">
        <f t="shared" si="7"/>
        <v>13.200000000000001</v>
      </c>
      <c r="E88" s="41">
        <v>9</v>
      </c>
      <c r="F88" s="41">
        <v>18.329999999999998</v>
      </c>
      <c r="G88" s="43">
        <f t="shared" si="4"/>
        <v>45.53</v>
      </c>
      <c r="H88" s="41">
        <v>25</v>
      </c>
      <c r="I88" s="43">
        <f t="shared" si="6"/>
        <v>20</v>
      </c>
      <c r="J88" s="41">
        <f t="shared" si="5"/>
        <v>65.53</v>
      </c>
    </row>
    <row r="89" spans="1:10" x14ac:dyDescent="0.35">
      <c r="A89" s="19">
        <v>79</v>
      </c>
      <c r="B89" s="41">
        <v>7</v>
      </c>
      <c r="C89" s="19">
        <v>41</v>
      </c>
      <c r="D89" s="42">
        <f t="shared" si="7"/>
        <v>16.399999999999999</v>
      </c>
      <c r="E89" s="41">
        <v>10</v>
      </c>
      <c r="F89" s="41">
        <v>15</v>
      </c>
      <c r="G89" s="43">
        <f t="shared" si="4"/>
        <v>48.4</v>
      </c>
      <c r="H89" s="41">
        <v>32</v>
      </c>
      <c r="I89" s="43">
        <f t="shared" si="6"/>
        <v>25.6</v>
      </c>
      <c r="J89" s="41">
        <f t="shared" si="5"/>
        <v>74</v>
      </c>
    </row>
    <row r="90" spans="1:10" x14ac:dyDescent="0.35">
      <c r="A90" s="19">
        <v>80</v>
      </c>
      <c r="B90" s="41">
        <v>7</v>
      </c>
      <c r="C90" s="19">
        <v>36</v>
      </c>
      <c r="D90" s="42">
        <f t="shared" si="7"/>
        <v>14.399999999999999</v>
      </c>
      <c r="E90" s="41">
        <v>8</v>
      </c>
      <c r="F90" s="41">
        <v>12.33</v>
      </c>
      <c r="G90" s="43">
        <f t="shared" si="4"/>
        <v>41.73</v>
      </c>
      <c r="H90" s="41">
        <v>27</v>
      </c>
      <c r="I90" s="43">
        <f t="shared" si="6"/>
        <v>21.6</v>
      </c>
      <c r="J90" s="41">
        <f t="shared" si="5"/>
        <v>63.33</v>
      </c>
    </row>
    <row r="91" spans="1:10" x14ac:dyDescent="0.35">
      <c r="A91" s="19"/>
      <c r="B91" s="34"/>
      <c r="C91" s="41"/>
      <c r="D91" s="41"/>
      <c r="E91" s="19"/>
      <c r="F91" s="19"/>
      <c r="G91" s="19"/>
      <c r="H91" s="19"/>
      <c r="I91" s="19"/>
      <c r="J91" s="19"/>
    </row>
  </sheetData>
  <mergeCells count="9">
    <mergeCell ref="A7:J7"/>
    <mergeCell ref="A8:J8"/>
    <mergeCell ref="A9:A10"/>
    <mergeCell ref="A1:J1"/>
    <mergeCell ref="A2:J2"/>
    <mergeCell ref="A3:J3"/>
    <mergeCell ref="A4:J4"/>
    <mergeCell ref="A5:J5"/>
    <mergeCell ref="A6:J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56"/>
  <sheetViews>
    <sheetView topLeftCell="A7" workbookViewId="0">
      <selection activeCell="N18" sqref="N18"/>
    </sheetView>
  </sheetViews>
  <sheetFormatPr defaultColWidth="11" defaultRowHeight="15.5" x14ac:dyDescent="0.35"/>
  <sheetData>
    <row r="1" spans="1:9" x14ac:dyDescent="0.35">
      <c r="A1" s="163" t="s">
        <v>84</v>
      </c>
      <c r="B1" s="163"/>
      <c r="C1" s="163"/>
      <c r="D1" s="163"/>
      <c r="E1" s="163"/>
      <c r="F1" s="163"/>
      <c r="G1" s="163"/>
      <c r="H1" s="44"/>
      <c r="I1" s="21"/>
    </row>
    <row r="2" spans="1:9" x14ac:dyDescent="0.35">
      <c r="A2" s="163" t="s">
        <v>85</v>
      </c>
      <c r="B2" s="163"/>
      <c r="C2" s="163"/>
      <c r="D2" s="163"/>
      <c r="E2" s="163"/>
      <c r="F2" s="163"/>
      <c r="G2" s="163"/>
      <c r="H2" s="44"/>
      <c r="I2" s="21"/>
    </row>
    <row r="3" spans="1:9" x14ac:dyDescent="0.35">
      <c r="A3" s="160" t="s">
        <v>75</v>
      </c>
      <c r="B3" s="160"/>
      <c r="C3" s="160"/>
      <c r="D3" s="160"/>
      <c r="E3" s="160"/>
      <c r="F3" s="160"/>
      <c r="G3" s="160"/>
      <c r="H3" s="44"/>
      <c r="I3" s="21"/>
    </row>
    <row r="4" spans="1:9" x14ac:dyDescent="0.35">
      <c r="A4" s="160" t="s">
        <v>3</v>
      </c>
      <c r="B4" s="160"/>
      <c r="C4" s="160"/>
      <c r="D4" s="160"/>
      <c r="E4" s="160"/>
      <c r="F4" s="160"/>
      <c r="G4" s="160"/>
      <c r="H4" s="44"/>
      <c r="I4" s="21"/>
    </row>
    <row r="5" spans="1:9" x14ac:dyDescent="0.35">
      <c r="A5" s="164" t="s">
        <v>86</v>
      </c>
      <c r="B5" s="164"/>
      <c r="C5" s="164"/>
      <c r="D5" s="164"/>
      <c r="E5" s="164"/>
      <c r="F5" s="164"/>
      <c r="G5" s="164"/>
      <c r="H5" s="44"/>
      <c r="I5" s="21"/>
    </row>
    <row r="6" spans="1:9" x14ac:dyDescent="0.35">
      <c r="A6" s="160"/>
      <c r="B6" s="160"/>
      <c r="C6" s="160"/>
      <c r="D6" s="160"/>
      <c r="E6" s="160"/>
      <c r="F6" s="160"/>
      <c r="G6" s="160"/>
      <c r="H6" s="44"/>
      <c r="I6" s="21"/>
    </row>
    <row r="7" spans="1:9" x14ac:dyDescent="0.35">
      <c r="A7" s="160" t="s">
        <v>5</v>
      </c>
      <c r="B7" s="160"/>
      <c r="C7" s="160"/>
      <c r="D7" s="160"/>
      <c r="E7" s="160"/>
      <c r="F7" s="160"/>
      <c r="G7" s="160"/>
      <c r="H7" s="44"/>
      <c r="I7" s="21"/>
    </row>
    <row r="8" spans="1:9" x14ac:dyDescent="0.35">
      <c r="A8" s="167"/>
      <c r="B8" s="167"/>
      <c r="C8" s="167"/>
      <c r="D8" s="167"/>
      <c r="E8" s="167"/>
      <c r="F8" s="167"/>
      <c r="G8" s="167"/>
      <c r="H8" s="44"/>
      <c r="I8" s="21"/>
    </row>
    <row r="9" spans="1:9" x14ac:dyDescent="0.35">
      <c r="A9" s="165" t="s">
        <v>64</v>
      </c>
      <c r="B9" s="23" t="s">
        <v>65</v>
      </c>
      <c r="C9" s="23" t="s">
        <v>87</v>
      </c>
      <c r="D9" s="23" t="s">
        <v>10</v>
      </c>
      <c r="E9" s="23" t="s">
        <v>10</v>
      </c>
      <c r="F9" s="23" t="s">
        <v>88</v>
      </c>
      <c r="G9" s="165" t="s">
        <v>89</v>
      </c>
      <c r="H9" s="45" t="s">
        <v>90</v>
      </c>
      <c r="I9" s="45" t="s">
        <v>91</v>
      </c>
    </row>
    <row r="10" spans="1:9" x14ac:dyDescent="0.35">
      <c r="A10" s="165"/>
      <c r="B10" s="26">
        <v>0.1</v>
      </c>
      <c r="C10" s="26">
        <v>0.1</v>
      </c>
      <c r="D10" s="26" t="s">
        <v>83</v>
      </c>
      <c r="E10" s="26">
        <v>0.2</v>
      </c>
      <c r="F10" s="26">
        <v>0.2</v>
      </c>
      <c r="G10" s="165"/>
      <c r="H10" s="46">
        <v>0.4</v>
      </c>
      <c r="I10" s="46">
        <v>1</v>
      </c>
    </row>
    <row r="11" spans="1:9" x14ac:dyDescent="0.35">
      <c r="A11" s="19">
        <v>1</v>
      </c>
      <c r="B11" s="30">
        <v>7</v>
      </c>
      <c r="C11" s="30">
        <v>8</v>
      </c>
      <c r="D11" s="30">
        <v>33</v>
      </c>
      <c r="E11" s="30">
        <f t="shared" ref="E11:E56" si="0">D11/50*20</f>
        <v>13.200000000000001</v>
      </c>
      <c r="F11" s="30">
        <v>11</v>
      </c>
      <c r="G11" s="31">
        <f t="shared" ref="G11:G56" si="1">(B11+C11+E11+F11)</f>
        <v>39.200000000000003</v>
      </c>
      <c r="H11" s="34">
        <v>31.5</v>
      </c>
      <c r="I11" s="34">
        <f>(G11 +H11)</f>
        <v>70.7</v>
      </c>
    </row>
    <row r="12" spans="1:9" x14ac:dyDescent="0.35">
      <c r="A12" s="19">
        <v>2</v>
      </c>
      <c r="B12" s="30">
        <v>8</v>
      </c>
      <c r="C12" s="30">
        <v>7</v>
      </c>
      <c r="D12" s="30">
        <v>26</v>
      </c>
      <c r="E12" s="30">
        <f t="shared" si="0"/>
        <v>10.4</v>
      </c>
      <c r="F12" s="30">
        <v>16</v>
      </c>
      <c r="G12" s="31">
        <f t="shared" si="1"/>
        <v>41.4</v>
      </c>
      <c r="H12" s="34">
        <v>25</v>
      </c>
      <c r="I12" s="34">
        <f t="shared" ref="I12:I56" si="2">(G12 +H12)</f>
        <v>66.400000000000006</v>
      </c>
    </row>
    <row r="13" spans="1:9" x14ac:dyDescent="0.35">
      <c r="A13" s="19">
        <v>3</v>
      </c>
      <c r="B13" s="30">
        <v>8</v>
      </c>
      <c r="C13" s="30">
        <v>10</v>
      </c>
      <c r="D13" s="47">
        <v>31</v>
      </c>
      <c r="E13" s="30">
        <f t="shared" si="0"/>
        <v>12.4</v>
      </c>
      <c r="F13" s="30">
        <v>16.670000000000002</v>
      </c>
      <c r="G13" s="31">
        <f t="shared" si="1"/>
        <v>47.07</v>
      </c>
      <c r="H13" s="34">
        <v>26.5</v>
      </c>
      <c r="I13" s="34">
        <f t="shared" si="2"/>
        <v>73.569999999999993</v>
      </c>
    </row>
    <row r="14" spans="1:9" x14ac:dyDescent="0.35">
      <c r="A14" s="19">
        <v>4</v>
      </c>
      <c r="B14" s="30">
        <v>8</v>
      </c>
      <c r="C14" s="30">
        <v>7</v>
      </c>
      <c r="D14" s="30">
        <v>22</v>
      </c>
      <c r="E14" s="30">
        <f t="shared" si="0"/>
        <v>8.8000000000000007</v>
      </c>
      <c r="F14" s="30">
        <v>18.329999999999998</v>
      </c>
      <c r="G14" s="31">
        <f t="shared" si="1"/>
        <v>42.129999999999995</v>
      </c>
      <c r="H14" s="34">
        <v>27</v>
      </c>
      <c r="I14" s="34">
        <f t="shared" si="2"/>
        <v>69.13</v>
      </c>
    </row>
    <row r="15" spans="1:9" x14ac:dyDescent="0.35">
      <c r="A15" s="19">
        <v>5</v>
      </c>
      <c r="B15" s="30">
        <v>8</v>
      </c>
      <c r="C15" s="30">
        <v>9</v>
      </c>
      <c r="D15" s="30">
        <v>31</v>
      </c>
      <c r="E15" s="30">
        <f t="shared" si="0"/>
        <v>12.4</v>
      </c>
      <c r="F15" s="30">
        <v>18.329999999999998</v>
      </c>
      <c r="G15" s="31">
        <f t="shared" si="1"/>
        <v>47.73</v>
      </c>
      <c r="H15" s="34">
        <v>23</v>
      </c>
      <c r="I15" s="34">
        <f t="shared" si="2"/>
        <v>70.72999999999999</v>
      </c>
    </row>
    <row r="16" spans="1:9" x14ac:dyDescent="0.35">
      <c r="A16" s="19">
        <v>6</v>
      </c>
      <c r="B16" s="30">
        <v>8</v>
      </c>
      <c r="C16" s="30">
        <v>10</v>
      </c>
      <c r="D16" s="30">
        <v>30</v>
      </c>
      <c r="E16" s="30">
        <f t="shared" si="0"/>
        <v>12</v>
      </c>
      <c r="F16" s="30">
        <v>17</v>
      </c>
      <c r="G16" s="31">
        <f t="shared" si="1"/>
        <v>47</v>
      </c>
      <c r="H16" s="34">
        <v>28.5</v>
      </c>
      <c r="I16" s="34">
        <f t="shared" si="2"/>
        <v>75.5</v>
      </c>
    </row>
    <row r="17" spans="1:9" x14ac:dyDescent="0.35">
      <c r="A17" s="19">
        <v>7</v>
      </c>
      <c r="B17" s="30">
        <v>7.5</v>
      </c>
      <c r="C17" s="30">
        <v>10</v>
      </c>
      <c r="D17" s="30">
        <v>35</v>
      </c>
      <c r="E17" s="30">
        <f t="shared" si="0"/>
        <v>14</v>
      </c>
      <c r="F17" s="30">
        <v>15.67</v>
      </c>
      <c r="G17" s="31">
        <f t="shared" si="1"/>
        <v>47.17</v>
      </c>
      <c r="H17" s="34">
        <v>26</v>
      </c>
      <c r="I17" s="34">
        <f t="shared" si="2"/>
        <v>73.17</v>
      </c>
    </row>
    <row r="18" spans="1:9" x14ac:dyDescent="0.35">
      <c r="A18" s="19">
        <v>8</v>
      </c>
      <c r="B18" s="30">
        <v>9</v>
      </c>
      <c r="C18" s="30">
        <v>9</v>
      </c>
      <c r="D18" s="30">
        <v>35</v>
      </c>
      <c r="E18" s="30">
        <f t="shared" si="0"/>
        <v>14</v>
      </c>
      <c r="F18" s="30">
        <v>11</v>
      </c>
      <c r="G18" s="31">
        <f t="shared" si="1"/>
        <v>43</v>
      </c>
      <c r="H18" s="34">
        <v>22</v>
      </c>
      <c r="I18" s="34">
        <f t="shared" si="2"/>
        <v>65</v>
      </c>
    </row>
    <row r="19" spans="1:9" x14ac:dyDescent="0.35">
      <c r="A19" s="19">
        <v>9</v>
      </c>
      <c r="B19" s="30">
        <v>7</v>
      </c>
      <c r="C19" s="30">
        <v>10</v>
      </c>
      <c r="D19" s="30">
        <v>36</v>
      </c>
      <c r="E19" s="30">
        <f t="shared" si="0"/>
        <v>14.399999999999999</v>
      </c>
      <c r="F19" s="30">
        <v>17</v>
      </c>
      <c r="G19" s="31">
        <f t="shared" si="1"/>
        <v>48.4</v>
      </c>
      <c r="H19" s="34">
        <v>32</v>
      </c>
      <c r="I19" s="34">
        <f t="shared" si="2"/>
        <v>80.400000000000006</v>
      </c>
    </row>
    <row r="20" spans="1:9" x14ac:dyDescent="0.35">
      <c r="A20" s="19">
        <v>10</v>
      </c>
      <c r="B20" s="30">
        <v>9</v>
      </c>
      <c r="C20" s="30">
        <v>9</v>
      </c>
      <c r="D20" s="30">
        <v>40</v>
      </c>
      <c r="E20" s="30">
        <f t="shared" si="0"/>
        <v>16</v>
      </c>
      <c r="F20" s="30">
        <v>16.670000000000002</v>
      </c>
      <c r="G20" s="31">
        <f t="shared" si="1"/>
        <v>50.67</v>
      </c>
      <c r="H20" s="34">
        <v>27</v>
      </c>
      <c r="I20" s="34">
        <f t="shared" si="2"/>
        <v>77.67</v>
      </c>
    </row>
    <row r="21" spans="1:9" x14ac:dyDescent="0.35">
      <c r="A21" s="19">
        <v>11</v>
      </c>
      <c r="B21" s="30">
        <v>8</v>
      </c>
      <c r="C21" s="30">
        <v>9</v>
      </c>
      <c r="D21" s="47">
        <v>43</v>
      </c>
      <c r="E21" s="30">
        <f t="shared" si="0"/>
        <v>17.2</v>
      </c>
      <c r="F21" s="30">
        <v>17</v>
      </c>
      <c r="G21" s="31">
        <f t="shared" si="1"/>
        <v>51.2</v>
      </c>
      <c r="H21" s="34">
        <v>29.5</v>
      </c>
      <c r="I21" s="34">
        <f t="shared" si="2"/>
        <v>80.7</v>
      </c>
    </row>
    <row r="22" spans="1:9" x14ac:dyDescent="0.35">
      <c r="A22" s="19">
        <v>12</v>
      </c>
      <c r="B22" s="30">
        <v>8.5</v>
      </c>
      <c r="C22" s="30">
        <v>9</v>
      </c>
      <c r="D22" s="30">
        <v>38</v>
      </c>
      <c r="E22" s="30">
        <f t="shared" si="0"/>
        <v>15.2</v>
      </c>
      <c r="F22" s="30">
        <v>17</v>
      </c>
      <c r="G22" s="31">
        <f t="shared" si="1"/>
        <v>49.7</v>
      </c>
      <c r="H22" s="34">
        <v>25</v>
      </c>
      <c r="I22" s="34">
        <f t="shared" si="2"/>
        <v>74.7</v>
      </c>
    </row>
    <row r="23" spans="1:9" x14ac:dyDescent="0.35">
      <c r="A23" s="19">
        <v>13</v>
      </c>
      <c r="B23" s="30">
        <v>8.5</v>
      </c>
      <c r="C23" s="30">
        <v>9</v>
      </c>
      <c r="D23" s="30">
        <v>40</v>
      </c>
      <c r="E23" s="30">
        <f t="shared" si="0"/>
        <v>16</v>
      </c>
      <c r="F23" s="30">
        <v>18.329999999999998</v>
      </c>
      <c r="G23" s="31">
        <f t="shared" si="1"/>
        <v>51.83</v>
      </c>
      <c r="H23" s="34">
        <v>32</v>
      </c>
      <c r="I23" s="34">
        <f t="shared" si="2"/>
        <v>83.83</v>
      </c>
    </row>
    <row r="24" spans="1:9" x14ac:dyDescent="0.35">
      <c r="A24" s="19">
        <v>14</v>
      </c>
      <c r="B24" s="30">
        <v>6</v>
      </c>
      <c r="C24" s="30">
        <v>10</v>
      </c>
      <c r="D24" s="30">
        <v>47</v>
      </c>
      <c r="E24" s="30">
        <f t="shared" si="0"/>
        <v>18.799999999999997</v>
      </c>
      <c r="F24" s="30">
        <v>15.67</v>
      </c>
      <c r="G24" s="31">
        <f t="shared" si="1"/>
        <v>50.47</v>
      </c>
      <c r="H24" s="34">
        <v>33</v>
      </c>
      <c r="I24" s="34">
        <f t="shared" si="2"/>
        <v>83.47</v>
      </c>
    </row>
    <row r="25" spans="1:9" x14ac:dyDescent="0.35">
      <c r="A25" s="19">
        <v>15</v>
      </c>
      <c r="B25" s="30">
        <v>7</v>
      </c>
      <c r="C25" s="30">
        <v>10</v>
      </c>
      <c r="D25" s="30">
        <v>41</v>
      </c>
      <c r="E25" s="30">
        <f t="shared" si="0"/>
        <v>16.399999999999999</v>
      </c>
      <c r="F25" s="30">
        <v>16.670000000000002</v>
      </c>
      <c r="G25" s="31">
        <f t="shared" si="1"/>
        <v>50.07</v>
      </c>
      <c r="H25" s="34">
        <v>23</v>
      </c>
      <c r="I25" s="34">
        <f t="shared" si="2"/>
        <v>73.069999999999993</v>
      </c>
    </row>
    <row r="26" spans="1:9" x14ac:dyDescent="0.35">
      <c r="A26" s="19">
        <v>16</v>
      </c>
      <c r="B26" s="30">
        <v>8</v>
      </c>
      <c r="C26" s="30">
        <v>8</v>
      </c>
      <c r="D26" s="30">
        <v>29</v>
      </c>
      <c r="E26" s="30">
        <f t="shared" si="0"/>
        <v>11.6</v>
      </c>
      <c r="F26" s="30">
        <v>16.670000000000002</v>
      </c>
      <c r="G26" s="31">
        <f t="shared" si="1"/>
        <v>44.27</v>
      </c>
      <c r="H26" s="34">
        <v>22</v>
      </c>
      <c r="I26" s="34">
        <f t="shared" si="2"/>
        <v>66.27000000000001</v>
      </c>
    </row>
    <row r="27" spans="1:9" x14ac:dyDescent="0.35">
      <c r="A27" s="19">
        <v>17</v>
      </c>
      <c r="B27" s="30">
        <v>7</v>
      </c>
      <c r="C27" s="30">
        <v>10</v>
      </c>
      <c r="D27" s="30">
        <v>44</v>
      </c>
      <c r="E27" s="30">
        <f t="shared" si="0"/>
        <v>17.600000000000001</v>
      </c>
      <c r="F27" s="30">
        <v>18</v>
      </c>
      <c r="G27" s="31">
        <f t="shared" si="1"/>
        <v>52.6</v>
      </c>
      <c r="H27" s="34">
        <v>37</v>
      </c>
      <c r="I27" s="34">
        <f t="shared" si="2"/>
        <v>89.6</v>
      </c>
    </row>
    <row r="28" spans="1:9" x14ac:dyDescent="0.35">
      <c r="A28" s="19">
        <v>18</v>
      </c>
      <c r="B28" s="30">
        <v>10</v>
      </c>
      <c r="C28" s="30">
        <v>9</v>
      </c>
      <c r="D28" s="30">
        <v>36</v>
      </c>
      <c r="E28" s="30">
        <f t="shared" si="0"/>
        <v>14.399999999999999</v>
      </c>
      <c r="F28" s="30">
        <v>18</v>
      </c>
      <c r="G28" s="31">
        <f t="shared" si="1"/>
        <v>51.4</v>
      </c>
      <c r="H28" s="34">
        <v>29.5</v>
      </c>
      <c r="I28" s="34">
        <f t="shared" si="2"/>
        <v>80.900000000000006</v>
      </c>
    </row>
    <row r="29" spans="1:9" x14ac:dyDescent="0.35">
      <c r="A29" s="19">
        <v>19</v>
      </c>
      <c r="B29" s="30">
        <v>10</v>
      </c>
      <c r="C29" s="30">
        <v>9</v>
      </c>
      <c r="D29" s="30">
        <v>35</v>
      </c>
      <c r="E29" s="30">
        <f t="shared" si="0"/>
        <v>14</v>
      </c>
      <c r="F29" s="30">
        <v>14.67</v>
      </c>
      <c r="G29" s="31">
        <f t="shared" si="1"/>
        <v>47.67</v>
      </c>
      <c r="H29" s="34">
        <v>28.5</v>
      </c>
      <c r="I29" s="34">
        <f t="shared" si="2"/>
        <v>76.17</v>
      </c>
    </row>
    <row r="30" spans="1:9" x14ac:dyDescent="0.35">
      <c r="A30" s="19">
        <v>20</v>
      </c>
      <c r="B30" s="30">
        <v>10</v>
      </c>
      <c r="C30" s="30">
        <v>10</v>
      </c>
      <c r="D30" s="30">
        <v>40</v>
      </c>
      <c r="E30" s="30">
        <f t="shared" si="0"/>
        <v>16</v>
      </c>
      <c r="F30" s="30">
        <v>16.670000000000002</v>
      </c>
      <c r="G30" s="31">
        <f t="shared" si="1"/>
        <v>52.67</v>
      </c>
      <c r="H30" s="34">
        <v>24</v>
      </c>
      <c r="I30" s="34">
        <f t="shared" si="2"/>
        <v>76.67</v>
      </c>
    </row>
    <row r="31" spans="1:9" x14ac:dyDescent="0.35">
      <c r="A31" s="19">
        <v>21</v>
      </c>
      <c r="B31" s="30">
        <v>7</v>
      </c>
      <c r="C31" s="30">
        <v>9</v>
      </c>
      <c r="D31" s="30">
        <v>34</v>
      </c>
      <c r="E31" s="30">
        <f t="shared" si="0"/>
        <v>13.600000000000001</v>
      </c>
      <c r="F31" s="30">
        <v>16</v>
      </c>
      <c r="G31" s="31">
        <f t="shared" si="1"/>
        <v>45.6</v>
      </c>
      <c r="H31" s="34">
        <v>28</v>
      </c>
      <c r="I31" s="34">
        <f t="shared" si="2"/>
        <v>73.599999999999994</v>
      </c>
    </row>
    <row r="32" spans="1:9" x14ac:dyDescent="0.35">
      <c r="A32" s="19">
        <v>22</v>
      </c>
      <c r="B32" s="30">
        <v>8</v>
      </c>
      <c r="C32" s="30">
        <v>10</v>
      </c>
      <c r="D32" s="30">
        <v>43</v>
      </c>
      <c r="E32" s="30">
        <f t="shared" si="0"/>
        <v>17.2</v>
      </c>
      <c r="F32" s="30">
        <v>16</v>
      </c>
      <c r="G32" s="31">
        <f t="shared" si="1"/>
        <v>51.2</v>
      </c>
      <c r="H32" s="34">
        <v>31</v>
      </c>
      <c r="I32" s="34">
        <f t="shared" si="2"/>
        <v>82.2</v>
      </c>
    </row>
    <row r="33" spans="1:9" x14ac:dyDescent="0.35">
      <c r="A33" s="19">
        <v>23</v>
      </c>
      <c r="B33" s="30">
        <v>8</v>
      </c>
      <c r="C33" s="30">
        <v>10</v>
      </c>
      <c r="D33" s="30">
        <v>31</v>
      </c>
      <c r="E33" s="30">
        <f t="shared" si="0"/>
        <v>12.4</v>
      </c>
      <c r="F33" s="30">
        <v>11</v>
      </c>
      <c r="G33" s="31">
        <f t="shared" si="1"/>
        <v>41.4</v>
      </c>
      <c r="H33" s="34">
        <v>0</v>
      </c>
      <c r="I33" s="34">
        <f t="shared" si="2"/>
        <v>41.4</v>
      </c>
    </row>
    <row r="34" spans="1:9" x14ac:dyDescent="0.35">
      <c r="A34" s="19">
        <v>24</v>
      </c>
      <c r="B34" s="30">
        <v>7</v>
      </c>
      <c r="C34" s="30">
        <v>9</v>
      </c>
      <c r="D34" s="30">
        <v>41</v>
      </c>
      <c r="E34" s="30">
        <f t="shared" si="0"/>
        <v>16.399999999999999</v>
      </c>
      <c r="F34" s="30">
        <v>16.670000000000002</v>
      </c>
      <c r="G34" s="31">
        <f t="shared" si="1"/>
        <v>49.07</v>
      </c>
      <c r="H34" s="34">
        <v>26</v>
      </c>
      <c r="I34" s="34">
        <f t="shared" si="2"/>
        <v>75.069999999999993</v>
      </c>
    </row>
    <row r="35" spans="1:9" x14ac:dyDescent="0.35">
      <c r="A35" s="19">
        <v>25</v>
      </c>
      <c r="B35" s="30">
        <v>8</v>
      </c>
      <c r="C35" s="30">
        <v>10</v>
      </c>
      <c r="D35" s="30">
        <v>40</v>
      </c>
      <c r="E35" s="30">
        <f t="shared" si="0"/>
        <v>16</v>
      </c>
      <c r="F35" s="30">
        <v>16</v>
      </c>
      <c r="G35" s="31">
        <f t="shared" si="1"/>
        <v>50</v>
      </c>
      <c r="H35" s="34">
        <v>30</v>
      </c>
      <c r="I35" s="34">
        <f t="shared" si="2"/>
        <v>80</v>
      </c>
    </row>
    <row r="36" spans="1:9" x14ac:dyDescent="0.35">
      <c r="A36" s="19">
        <v>26</v>
      </c>
      <c r="B36" s="30">
        <v>7</v>
      </c>
      <c r="C36" s="30">
        <v>10</v>
      </c>
      <c r="D36" s="30">
        <v>33</v>
      </c>
      <c r="E36" s="30">
        <f t="shared" si="0"/>
        <v>13.200000000000001</v>
      </c>
      <c r="F36" s="30">
        <v>16.670000000000002</v>
      </c>
      <c r="G36" s="31">
        <f t="shared" si="1"/>
        <v>46.870000000000005</v>
      </c>
      <c r="H36" s="34">
        <v>21</v>
      </c>
      <c r="I36" s="34">
        <f t="shared" si="2"/>
        <v>67.87</v>
      </c>
    </row>
    <row r="37" spans="1:9" x14ac:dyDescent="0.35">
      <c r="A37" s="19">
        <v>27</v>
      </c>
      <c r="B37" s="30">
        <v>8</v>
      </c>
      <c r="C37" s="30">
        <v>10</v>
      </c>
      <c r="D37" s="30">
        <v>26</v>
      </c>
      <c r="E37" s="30">
        <f t="shared" si="0"/>
        <v>10.4</v>
      </c>
      <c r="F37" s="30">
        <v>16</v>
      </c>
      <c r="G37" s="31">
        <f t="shared" si="1"/>
        <v>44.4</v>
      </c>
      <c r="H37" s="34">
        <v>28.5</v>
      </c>
      <c r="I37" s="34">
        <f t="shared" si="2"/>
        <v>72.900000000000006</v>
      </c>
    </row>
    <row r="38" spans="1:9" x14ac:dyDescent="0.35">
      <c r="A38" s="19">
        <v>28</v>
      </c>
      <c r="B38" s="30">
        <v>8</v>
      </c>
      <c r="C38" s="30">
        <v>8</v>
      </c>
      <c r="D38" s="30">
        <v>26</v>
      </c>
      <c r="E38" s="30">
        <f t="shared" si="0"/>
        <v>10.4</v>
      </c>
      <c r="F38" s="30">
        <v>16.670000000000002</v>
      </c>
      <c r="G38" s="31">
        <f t="shared" si="1"/>
        <v>43.07</v>
      </c>
      <c r="H38" s="34">
        <v>21.5</v>
      </c>
      <c r="I38" s="34">
        <f t="shared" si="2"/>
        <v>64.569999999999993</v>
      </c>
    </row>
    <row r="39" spans="1:9" x14ac:dyDescent="0.35">
      <c r="A39" s="19">
        <v>29</v>
      </c>
      <c r="B39" s="30">
        <v>10</v>
      </c>
      <c r="C39" s="30">
        <v>10</v>
      </c>
      <c r="D39" s="47">
        <v>46</v>
      </c>
      <c r="E39" s="30">
        <f t="shared" si="0"/>
        <v>18.400000000000002</v>
      </c>
      <c r="F39" s="30">
        <v>15</v>
      </c>
      <c r="G39" s="31">
        <f t="shared" si="1"/>
        <v>53.400000000000006</v>
      </c>
      <c r="H39" s="34">
        <v>32</v>
      </c>
      <c r="I39" s="34">
        <f t="shared" si="2"/>
        <v>85.4</v>
      </c>
    </row>
    <row r="40" spans="1:9" x14ac:dyDescent="0.35">
      <c r="A40" s="19">
        <v>30</v>
      </c>
      <c r="B40" s="30">
        <v>7.5</v>
      </c>
      <c r="C40" s="30">
        <v>10</v>
      </c>
      <c r="D40" s="30">
        <v>36</v>
      </c>
      <c r="E40" s="30">
        <f t="shared" si="0"/>
        <v>14.399999999999999</v>
      </c>
      <c r="F40" s="30">
        <v>15</v>
      </c>
      <c r="G40" s="31">
        <f t="shared" si="1"/>
        <v>46.9</v>
      </c>
      <c r="H40" s="34">
        <v>28</v>
      </c>
      <c r="I40" s="34">
        <f t="shared" si="2"/>
        <v>74.900000000000006</v>
      </c>
    </row>
    <row r="41" spans="1:9" x14ac:dyDescent="0.35">
      <c r="A41" s="19">
        <v>31</v>
      </c>
      <c r="B41" s="30">
        <v>7</v>
      </c>
      <c r="C41" s="30">
        <v>10</v>
      </c>
      <c r="D41" s="47">
        <v>30</v>
      </c>
      <c r="E41" s="30">
        <f t="shared" si="0"/>
        <v>12</v>
      </c>
      <c r="F41" s="30">
        <v>16.670000000000002</v>
      </c>
      <c r="G41" s="31">
        <f t="shared" si="1"/>
        <v>45.67</v>
      </c>
      <c r="H41" s="34">
        <v>23</v>
      </c>
      <c r="I41" s="34">
        <f t="shared" si="2"/>
        <v>68.67</v>
      </c>
    </row>
    <row r="42" spans="1:9" x14ac:dyDescent="0.35">
      <c r="A42" s="19">
        <v>32</v>
      </c>
      <c r="B42" s="30">
        <v>7.5</v>
      </c>
      <c r="C42" s="30">
        <v>8</v>
      </c>
      <c r="D42" s="30">
        <v>30</v>
      </c>
      <c r="E42" s="30">
        <f t="shared" si="0"/>
        <v>12</v>
      </c>
      <c r="F42" s="30">
        <v>16</v>
      </c>
      <c r="G42" s="31">
        <f t="shared" si="1"/>
        <v>43.5</v>
      </c>
      <c r="H42" s="34">
        <v>27</v>
      </c>
      <c r="I42" s="34">
        <f t="shared" si="2"/>
        <v>70.5</v>
      </c>
    </row>
    <row r="43" spans="1:9" x14ac:dyDescent="0.35">
      <c r="A43" s="19">
        <v>33</v>
      </c>
      <c r="B43" s="19">
        <v>6</v>
      </c>
      <c r="C43" s="19">
        <v>10</v>
      </c>
      <c r="D43" s="19">
        <v>35</v>
      </c>
      <c r="E43" s="30">
        <f t="shared" si="0"/>
        <v>14</v>
      </c>
      <c r="F43" s="19">
        <v>16</v>
      </c>
      <c r="G43" s="31">
        <f t="shared" si="1"/>
        <v>46</v>
      </c>
      <c r="H43" s="34">
        <v>27</v>
      </c>
      <c r="I43" s="34">
        <f t="shared" si="2"/>
        <v>73</v>
      </c>
    </row>
    <row r="44" spans="1:9" x14ac:dyDescent="0.35">
      <c r="A44" s="19">
        <v>34</v>
      </c>
      <c r="B44" s="19">
        <v>10</v>
      </c>
      <c r="C44" s="19">
        <v>10</v>
      </c>
      <c r="D44" s="19">
        <v>37</v>
      </c>
      <c r="E44" s="30">
        <f t="shared" si="0"/>
        <v>14.8</v>
      </c>
      <c r="F44" s="19">
        <v>18</v>
      </c>
      <c r="G44" s="31">
        <f t="shared" si="1"/>
        <v>52.8</v>
      </c>
      <c r="H44" s="34">
        <v>32</v>
      </c>
      <c r="I44" s="34">
        <f t="shared" si="2"/>
        <v>84.8</v>
      </c>
    </row>
    <row r="45" spans="1:9" x14ac:dyDescent="0.35">
      <c r="A45" s="19">
        <v>35</v>
      </c>
      <c r="B45" s="19">
        <v>9</v>
      </c>
      <c r="C45" s="19">
        <v>7</v>
      </c>
      <c r="D45" s="19">
        <v>38</v>
      </c>
      <c r="E45" s="30">
        <f t="shared" si="0"/>
        <v>15.2</v>
      </c>
      <c r="F45" s="19">
        <v>11</v>
      </c>
      <c r="G45" s="31">
        <f t="shared" si="1"/>
        <v>42.2</v>
      </c>
      <c r="H45" s="34">
        <v>27</v>
      </c>
      <c r="I45" s="34">
        <f t="shared" si="2"/>
        <v>69.2</v>
      </c>
    </row>
    <row r="46" spans="1:9" x14ac:dyDescent="0.35">
      <c r="A46" s="19">
        <v>36</v>
      </c>
      <c r="B46" s="19">
        <v>7</v>
      </c>
      <c r="C46" s="19">
        <v>10</v>
      </c>
      <c r="D46" s="19">
        <v>40</v>
      </c>
      <c r="E46" s="30">
        <f t="shared" si="0"/>
        <v>16</v>
      </c>
      <c r="F46" s="19">
        <v>16.670000000000002</v>
      </c>
      <c r="G46" s="31">
        <f t="shared" si="1"/>
        <v>49.67</v>
      </c>
      <c r="H46" s="34">
        <v>30</v>
      </c>
      <c r="I46" s="34">
        <f t="shared" si="2"/>
        <v>79.67</v>
      </c>
    </row>
    <row r="47" spans="1:9" x14ac:dyDescent="0.35">
      <c r="A47" s="19">
        <v>37</v>
      </c>
      <c r="B47" s="19">
        <v>6.5</v>
      </c>
      <c r="C47" s="19">
        <v>9</v>
      </c>
      <c r="D47" s="19">
        <v>38</v>
      </c>
      <c r="E47" s="30">
        <f t="shared" si="0"/>
        <v>15.2</v>
      </c>
      <c r="F47" s="19">
        <v>17</v>
      </c>
      <c r="G47" s="31">
        <f t="shared" si="1"/>
        <v>47.7</v>
      </c>
      <c r="H47" s="34">
        <v>31</v>
      </c>
      <c r="I47" s="34">
        <f t="shared" si="2"/>
        <v>78.7</v>
      </c>
    </row>
    <row r="48" spans="1:9" x14ac:dyDescent="0.35">
      <c r="A48" s="19">
        <v>38</v>
      </c>
      <c r="B48" s="19">
        <v>7</v>
      </c>
      <c r="C48" s="19">
        <v>10</v>
      </c>
      <c r="D48" s="19">
        <v>37</v>
      </c>
      <c r="E48" s="30">
        <f t="shared" si="0"/>
        <v>14.8</v>
      </c>
      <c r="F48" s="19">
        <v>14.67</v>
      </c>
      <c r="G48" s="31">
        <f t="shared" si="1"/>
        <v>46.47</v>
      </c>
      <c r="H48" s="34">
        <v>30.5</v>
      </c>
      <c r="I48" s="34">
        <f t="shared" si="2"/>
        <v>76.97</v>
      </c>
    </row>
    <row r="49" spans="1:9" x14ac:dyDescent="0.35">
      <c r="A49" s="19">
        <v>39</v>
      </c>
      <c r="B49" s="19">
        <v>5.5</v>
      </c>
      <c r="C49" s="19">
        <v>10</v>
      </c>
      <c r="D49" s="19">
        <v>33</v>
      </c>
      <c r="E49" s="30">
        <f t="shared" si="0"/>
        <v>13.200000000000001</v>
      </c>
      <c r="F49" s="19">
        <v>16.670000000000002</v>
      </c>
      <c r="G49" s="31">
        <f t="shared" si="1"/>
        <v>45.370000000000005</v>
      </c>
      <c r="H49" s="34">
        <v>26</v>
      </c>
      <c r="I49" s="34">
        <f t="shared" si="2"/>
        <v>71.37</v>
      </c>
    </row>
    <row r="50" spans="1:9" x14ac:dyDescent="0.35">
      <c r="A50" s="19">
        <v>40</v>
      </c>
      <c r="B50" s="19">
        <v>6.5</v>
      </c>
      <c r="C50" s="19">
        <v>9</v>
      </c>
      <c r="D50" s="19">
        <v>35</v>
      </c>
      <c r="E50" s="30">
        <f t="shared" si="0"/>
        <v>14</v>
      </c>
      <c r="F50" s="19">
        <v>15.67</v>
      </c>
      <c r="G50" s="31">
        <f t="shared" si="1"/>
        <v>45.17</v>
      </c>
      <c r="H50" s="34">
        <v>23</v>
      </c>
      <c r="I50" s="34">
        <f t="shared" si="2"/>
        <v>68.17</v>
      </c>
    </row>
    <row r="51" spans="1:9" x14ac:dyDescent="0.35">
      <c r="A51" s="19">
        <v>41</v>
      </c>
      <c r="B51" s="19">
        <v>8</v>
      </c>
      <c r="C51" s="19">
        <v>9</v>
      </c>
      <c r="D51" s="19">
        <v>38</v>
      </c>
      <c r="E51" s="30">
        <f t="shared" si="0"/>
        <v>15.2</v>
      </c>
      <c r="F51" s="19">
        <v>14.67</v>
      </c>
      <c r="G51" s="31">
        <f t="shared" si="1"/>
        <v>46.870000000000005</v>
      </c>
      <c r="H51" s="34">
        <v>26</v>
      </c>
      <c r="I51" s="34">
        <f t="shared" si="2"/>
        <v>72.87</v>
      </c>
    </row>
    <row r="52" spans="1:9" x14ac:dyDescent="0.35">
      <c r="A52" s="19">
        <v>42</v>
      </c>
      <c r="B52" s="19">
        <v>8</v>
      </c>
      <c r="C52" s="19">
        <v>10</v>
      </c>
      <c r="D52" s="19">
        <v>32</v>
      </c>
      <c r="E52" s="30">
        <f t="shared" si="0"/>
        <v>12.8</v>
      </c>
      <c r="F52" s="19">
        <v>15.67</v>
      </c>
      <c r="G52" s="31">
        <f t="shared" si="1"/>
        <v>46.47</v>
      </c>
      <c r="H52" s="34">
        <v>33.5</v>
      </c>
      <c r="I52" s="34">
        <f t="shared" si="2"/>
        <v>79.97</v>
      </c>
    </row>
    <row r="53" spans="1:9" x14ac:dyDescent="0.35">
      <c r="A53" s="19">
        <v>43</v>
      </c>
      <c r="B53" s="19">
        <v>8</v>
      </c>
      <c r="C53" s="19">
        <v>10</v>
      </c>
      <c r="D53" s="19">
        <v>34</v>
      </c>
      <c r="E53" s="30">
        <f t="shared" si="0"/>
        <v>13.600000000000001</v>
      </c>
      <c r="F53" s="19">
        <v>16.670000000000002</v>
      </c>
      <c r="G53" s="31">
        <f t="shared" si="1"/>
        <v>48.27</v>
      </c>
      <c r="H53" s="34">
        <v>33.5</v>
      </c>
      <c r="I53" s="34">
        <f t="shared" si="2"/>
        <v>81.77000000000001</v>
      </c>
    </row>
    <row r="54" spans="1:9" x14ac:dyDescent="0.35">
      <c r="A54" s="19">
        <v>44</v>
      </c>
      <c r="B54" s="19">
        <v>8</v>
      </c>
      <c r="C54" s="19">
        <v>8</v>
      </c>
      <c r="D54" s="19">
        <v>39</v>
      </c>
      <c r="E54" s="30">
        <f t="shared" si="0"/>
        <v>15.600000000000001</v>
      </c>
      <c r="F54" s="19">
        <v>15</v>
      </c>
      <c r="G54" s="31">
        <f t="shared" si="1"/>
        <v>46.6</v>
      </c>
      <c r="H54" s="34">
        <v>35</v>
      </c>
      <c r="I54" s="34">
        <f t="shared" si="2"/>
        <v>81.599999999999994</v>
      </c>
    </row>
    <row r="55" spans="1:9" x14ac:dyDescent="0.35">
      <c r="A55" s="19">
        <v>45</v>
      </c>
      <c r="B55" s="19">
        <v>8</v>
      </c>
      <c r="C55" s="19">
        <v>10</v>
      </c>
      <c r="D55" s="19">
        <v>41</v>
      </c>
      <c r="E55" s="30">
        <f t="shared" si="0"/>
        <v>16.399999999999999</v>
      </c>
      <c r="F55" s="19">
        <v>18</v>
      </c>
      <c r="G55" s="31">
        <f t="shared" si="1"/>
        <v>52.4</v>
      </c>
      <c r="H55" s="34">
        <v>29.5</v>
      </c>
      <c r="I55" s="34">
        <f t="shared" si="2"/>
        <v>81.900000000000006</v>
      </c>
    </row>
    <row r="56" spans="1:9" x14ac:dyDescent="0.35">
      <c r="A56" s="19">
        <v>46</v>
      </c>
      <c r="B56" s="19">
        <v>10</v>
      </c>
      <c r="C56" s="19">
        <v>10</v>
      </c>
      <c r="D56" s="19">
        <v>40</v>
      </c>
      <c r="E56" s="30">
        <f t="shared" si="0"/>
        <v>16</v>
      </c>
      <c r="F56" s="19">
        <v>14.67</v>
      </c>
      <c r="G56" s="31">
        <f t="shared" si="1"/>
        <v>50.67</v>
      </c>
      <c r="H56" s="34">
        <v>25</v>
      </c>
      <c r="I56" s="34">
        <f t="shared" si="2"/>
        <v>75.67</v>
      </c>
    </row>
  </sheetData>
  <mergeCells count="10">
    <mergeCell ref="A7:G7"/>
    <mergeCell ref="A8:G8"/>
    <mergeCell ref="A9:A10"/>
    <mergeCell ref="G9:G10"/>
    <mergeCell ref="A1:G1"/>
    <mergeCell ref="A2:G2"/>
    <mergeCell ref="A3:G3"/>
    <mergeCell ref="A4:G4"/>
    <mergeCell ref="A5:G5"/>
    <mergeCell ref="A6:G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0"/>
  <sheetViews>
    <sheetView tabSelected="1" topLeftCell="A13" workbookViewId="0">
      <selection activeCell="M13" sqref="M13"/>
    </sheetView>
  </sheetViews>
  <sheetFormatPr defaultColWidth="11" defaultRowHeight="15.5" x14ac:dyDescent="0.35"/>
  <sheetData>
    <row r="1" spans="1:10" x14ac:dyDescent="0.35">
      <c r="A1" s="163" t="s">
        <v>92</v>
      </c>
      <c r="B1" s="163"/>
      <c r="C1" s="163"/>
      <c r="D1" s="163"/>
      <c r="E1" s="163"/>
      <c r="F1" s="163"/>
      <c r="G1" s="21"/>
      <c r="H1" s="21"/>
      <c r="I1" s="44"/>
      <c r="J1" s="21"/>
    </row>
    <row r="2" spans="1:10" x14ac:dyDescent="0.35">
      <c r="A2" s="163" t="s">
        <v>93</v>
      </c>
      <c r="B2" s="163"/>
      <c r="C2" s="163"/>
      <c r="D2" s="163"/>
      <c r="E2" s="163"/>
      <c r="F2" s="163"/>
      <c r="G2" s="21"/>
      <c r="H2" s="21"/>
      <c r="I2" s="44"/>
      <c r="J2" s="21"/>
    </row>
    <row r="3" spans="1:10" x14ac:dyDescent="0.35">
      <c r="A3" s="160" t="s">
        <v>75</v>
      </c>
      <c r="B3" s="160"/>
      <c r="C3" s="160"/>
      <c r="D3" s="160"/>
      <c r="E3" s="160"/>
      <c r="F3" s="160"/>
      <c r="G3" s="21"/>
      <c r="H3" s="21"/>
      <c r="I3" s="44"/>
      <c r="J3" s="21"/>
    </row>
    <row r="4" spans="1:10" x14ac:dyDescent="0.35">
      <c r="A4" s="160" t="s">
        <v>3</v>
      </c>
      <c r="B4" s="160"/>
      <c r="C4" s="160"/>
      <c r="D4" s="160"/>
      <c r="E4" s="160"/>
      <c r="F4" s="160"/>
      <c r="G4" s="21"/>
      <c r="H4" s="21"/>
      <c r="I4" s="44"/>
      <c r="J4" s="21"/>
    </row>
    <row r="5" spans="1:10" x14ac:dyDescent="0.35">
      <c r="A5" s="164" t="s">
        <v>94</v>
      </c>
      <c r="B5" s="164"/>
      <c r="C5" s="164"/>
      <c r="D5" s="164"/>
      <c r="E5" s="164"/>
      <c r="F5" s="164"/>
      <c r="G5" s="21"/>
      <c r="H5" s="21"/>
      <c r="I5" s="44"/>
      <c r="J5" s="21"/>
    </row>
    <row r="6" spans="1:10" x14ac:dyDescent="0.35">
      <c r="A6" s="160"/>
      <c r="B6" s="160"/>
      <c r="C6" s="160"/>
      <c r="D6" s="160"/>
      <c r="E6" s="160"/>
      <c r="F6" s="160"/>
      <c r="G6" s="21"/>
      <c r="H6" s="21"/>
      <c r="I6" s="44"/>
      <c r="J6" s="21"/>
    </row>
    <row r="7" spans="1:10" x14ac:dyDescent="0.35">
      <c r="A7" s="160" t="s">
        <v>5</v>
      </c>
      <c r="B7" s="160"/>
      <c r="C7" s="160"/>
      <c r="D7" s="160"/>
      <c r="E7" s="160"/>
      <c r="F7" s="160"/>
      <c r="G7" s="21"/>
      <c r="H7" s="21"/>
      <c r="I7" s="44"/>
      <c r="J7" s="21"/>
    </row>
    <row r="8" spans="1:10" x14ac:dyDescent="0.35">
      <c r="A8" s="167"/>
      <c r="B8" s="167"/>
      <c r="C8" s="167"/>
      <c r="D8" s="167"/>
      <c r="E8" s="167"/>
      <c r="F8" s="167"/>
      <c r="G8" s="21"/>
      <c r="H8" s="21"/>
      <c r="I8" s="44"/>
      <c r="J8" s="21"/>
    </row>
    <row r="9" spans="1:10" x14ac:dyDescent="0.35">
      <c r="A9" s="165" t="s">
        <v>64</v>
      </c>
      <c r="B9" s="23" t="s">
        <v>95</v>
      </c>
      <c r="C9" s="22" t="s">
        <v>65</v>
      </c>
      <c r="D9" s="169" t="s">
        <v>96</v>
      </c>
      <c r="E9" s="170"/>
      <c r="F9" s="171" t="s">
        <v>97</v>
      </c>
      <c r="G9" s="48" t="s">
        <v>98</v>
      </c>
      <c r="H9" s="28" t="s">
        <v>90</v>
      </c>
      <c r="I9" s="24" t="s">
        <v>91</v>
      </c>
      <c r="J9" s="21"/>
    </row>
    <row r="10" spans="1:10" x14ac:dyDescent="0.35">
      <c r="A10" s="165"/>
      <c r="B10" s="49">
        <v>0.1</v>
      </c>
      <c r="C10" s="49">
        <v>0.1</v>
      </c>
      <c r="D10" s="50" t="s">
        <v>99</v>
      </c>
      <c r="E10" s="49">
        <v>0.2</v>
      </c>
      <c r="F10" s="172"/>
      <c r="G10" s="28">
        <v>0.6</v>
      </c>
      <c r="H10" s="28">
        <v>0.4</v>
      </c>
      <c r="I10" s="28">
        <v>1</v>
      </c>
      <c r="J10" s="44"/>
    </row>
    <row r="11" spans="1:10" x14ac:dyDescent="0.35">
      <c r="A11" s="19">
        <v>1</v>
      </c>
      <c r="B11" s="19">
        <v>8</v>
      </c>
      <c r="C11" s="19">
        <v>10</v>
      </c>
      <c r="D11" s="30">
        <v>47</v>
      </c>
      <c r="E11" s="19">
        <f>(D11/60) * 20</f>
        <v>15.666666666666666</v>
      </c>
      <c r="F11" s="51">
        <v>14</v>
      </c>
      <c r="G11" s="52">
        <f>ROUND(B11+C11+E11+F11,2)</f>
        <v>47.67</v>
      </c>
      <c r="H11" s="53">
        <v>30.5</v>
      </c>
      <c r="I11" s="34">
        <f>G11+H11</f>
        <v>78.17</v>
      </c>
      <c r="J11" s="44" t="s">
        <v>25</v>
      </c>
    </row>
    <row r="12" spans="1:10" x14ac:dyDescent="0.35">
      <c r="A12" s="19">
        <v>2</v>
      </c>
      <c r="B12" s="19">
        <v>10</v>
      </c>
      <c r="C12" s="19">
        <v>9</v>
      </c>
      <c r="D12" s="30">
        <v>32.5</v>
      </c>
      <c r="E12" s="19">
        <f t="shared" ref="E12:E60" si="0">(D12/60) * 20</f>
        <v>10.833333333333332</v>
      </c>
      <c r="F12" s="51">
        <v>15.5</v>
      </c>
      <c r="G12" s="52">
        <f t="shared" ref="G12:G60" si="1">ROUND(B12+C12+E12+F12,2)</f>
        <v>45.33</v>
      </c>
      <c r="H12" s="53">
        <v>27</v>
      </c>
      <c r="I12" s="34">
        <f t="shared" ref="I12:I60" si="2">G12+H12</f>
        <v>72.33</v>
      </c>
      <c r="J12" s="44" t="s">
        <v>19</v>
      </c>
    </row>
    <row r="13" spans="1:10" x14ac:dyDescent="0.35">
      <c r="A13" s="19">
        <v>3</v>
      </c>
      <c r="B13" s="19">
        <v>10</v>
      </c>
      <c r="C13" s="19">
        <v>9</v>
      </c>
      <c r="D13" s="30">
        <v>30</v>
      </c>
      <c r="E13" s="19">
        <f t="shared" si="0"/>
        <v>10</v>
      </c>
      <c r="F13" s="51">
        <v>15.5</v>
      </c>
      <c r="G13" s="52">
        <f t="shared" si="1"/>
        <v>44.5</v>
      </c>
      <c r="H13" s="53">
        <v>37</v>
      </c>
      <c r="I13" s="34">
        <f t="shared" si="2"/>
        <v>81.5</v>
      </c>
      <c r="J13" s="44" t="s">
        <v>17</v>
      </c>
    </row>
    <row r="14" spans="1:10" x14ac:dyDescent="0.35">
      <c r="A14" s="19">
        <v>4</v>
      </c>
      <c r="B14" s="19">
        <v>10</v>
      </c>
      <c r="C14" s="19">
        <v>9</v>
      </c>
      <c r="D14" s="30">
        <v>38</v>
      </c>
      <c r="E14" s="19">
        <f t="shared" si="0"/>
        <v>12.666666666666666</v>
      </c>
      <c r="F14" s="51">
        <v>15.5</v>
      </c>
      <c r="G14" s="52">
        <f t="shared" si="1"/>
        <v>47.17</v>
      </c>
      <c r="H14" s="53">
        <v>36</v>
      </c>
      <c r="I14" s="34">
        <f t="shared" si="2"/>
        <v>83.17</v>
      </c>
      <c r="J14" s="44" t="s">
        <v>17</v>
      </c>
    </row>
    <row r="15" spans="1:10" x14ac:dyDescent="0.35">
      <c r="A15" s="19">
        <v>5</v>
      </c>
      <c r="B15" s="19">
        <v>10</v>
      </c>
      <c r="C15" s="19">
        <v>10</v>
      </c>
      <c r="D15" s="30">
        <v>38</v>
      </c>
      <c r="E15" s="19">
        <f t="shared" si="0"/>
        <v>12.666666666666666</v>
      </c>
      <c r="F15" s="51">
        <v>14.5</v>
      </c>
      <c r="G15" s="52">
        <f t="shared" si="1"/>
        <v>47.17</v>
      </c>
      <c r="H15" s="53">
        <v>35</v>
      </c>
      <c r="I15" s="34">
        <f t="shared" si="2"/>
        <v>82.17</v>
      </c>
      <c r="J15" s="44" t="s">
        <v>17</v>
      </c>
    </row>
    <row r="16" spans="1:10" x14ac:dyDescent="0.35">
      <c r="A16" s="19">
        <v>6</v>
      </c>
      <c r="B16" s="19">
        <v>10</v>
      </c>
      <c r="C16" s="19">
        <v>8</v>
      </c>
      <c r="D16" s="30">
        <v>30</v>
      </c>
      <c r="E16" s="19">
        <f t="shared" si="0"/>
        <v>10</v>
      </c>
      <c r="F16" s="51">
        <v>15</v>
      </c>
      <c r="G16" s="52">
        <f t="shared" si="1"/>
        <v>43</v>
      </c>
      <c r="H16" s="53">
        <v>33</v>
      </c>
      <c r="I16" s="34">
        <f t="shared" si="2"/>
        <v>76</v>
      </c>
      <c r="J16" s="44" t="s">
        <v>25</v>
      </c>
    </row>
    <row r="17" spans="1:10" x14ac:dyDescent="0.35">
      <c r="A17" s="19">
        <v>7</v>
      </c>
      <c r="B17" s="19">
        <v>10</v>
      </c>
      <c r="C17" s="19">
        <v>7</v>
      </c>
      <c r="D17" s="30">
        <v>38</v>
      </c>
      <c r="E17" s="19">
        <f t="shared" si="0"/>
        <v>12.666666666666666</v>
      </c>
      <c r="F17" s="51">
        <v>15</v>
      </c>
      <c r="G17" s="52">
        <f t="shared" si="1"/>
        <v>44.67</v>
      </c>
      <c r="H17" s="53">
        <v>37</v>
      </c>
      <c r="I17" s="34">
        <f t="shared" si="2"/>
        <v>81.67</v>
      </c>
      <c r="J17" s="44" t="s">
        <v>17</v>
      </c>
    </row>
    <row r="18" spans="1:10" x14ac:dyDescent="0.35">
      <c r="A18" s="19">
        <v>8</v>
      </c>
      <c r="B18" s="19">
        <v>10</v>
      </c>
      <c r="C18" s="19">
        <v>8</v>
      </c>
      <c r="D18" s="30">
        <v>41</v>
      </c>
      <c r="E18" s="19">
        <f t="shared" si="0"/>
        <v>13.666666666666668</v>
      </c>
      <c r="F18" s="51">
        <v>15</v>
      </c>
      <c r="G18" s="52">
        <f t="shared" si="1"/>
        <v>46.67</v>
      </c>
      <c r="H18" s="53">
        <v>20</v>
      </c>
      <c r="I18" s="34">
        <f t="shared" si="2"/>
        <v>66.67</v>
      </c>
      <c r="J18" s="44" t="s">
        <v>30</v>
      </c>
    </row>
    <row r="19" spans="1:10" x14ac:dyDescent="0.35">
      <c r="A19" s="19">
        <v>9</v>
      </c>
      <c r="B19" s="19">
        <v>10</v>
      </c>
      <c r="C19" s="19">
        <v>7.5</v>
      </c>
      <c r="D19" s="30">
        <v>53</v>
      </c>
      <c r="E19" s="19">
        <f t="shared" si="0"/>
        <v>17.666666666666664</v>
      </c>
      <c r="F19" s="51">
        <v>15.5</v>
      </c>
      <c r="G19" s="52">
        <f t="shared" si="1"/>
        <v>50.67</v>
      </c>
      <c r="H19" s="53">
        <v>39</v>
      </c>
      <c r="I19" s="34">
        <f t="shared" si="2"/>
        <v>89.67</v>
      </c>
      <c r="J19" s="44" t="s">
        <v>17</v>
      </c>
    </row>
    <row r="20" spans="1:10" x14ac:dyDescent="0.35">
      <c r="A20" s="19">
        <v>10</v>
      </c>
      <c r="B20" s="19">
        <v>10</v>
      </c>
      <c r="C20" s="19">
        <v>7</v>
      </c>
      <c r="D20" s="30">
        <v>28</v>
      </c>
      <c r="E20" s="19">
        <f t="shared" si="0"/>
        <v>9.3333333333333339</v>
      </c>
      <c r="F20" s="51">
        <v>14</v>
      </c>
      <c r="G20" s="52">
        <f t="shared" si="1"/>
        <v>40.33</v>
      </c>
      <c r="H20" s="53">
        <v>28</v>
      </c>
      <c r="I20" s="34">
        <f t="shared" si="2"/>
        <v>68.33</v>
      </c>
      <c r="J20" s="44" t="s">
        <v>30</v>
      </c>
    </row>
    <row r="21" spans="1:10" x14ac:dyDescent="0.35">
      <c r="A21" s="19">
        <v>11</v>
      </c>
      <c r="B21" s="19">
        <v>10</v>
      </c>
      <c r="C21" s="19">
        <v>7</v>
      </c>
      <c r="D21" s="30">
        <v>26</v>
      </c>
      <c r="E21" s="19">
        <f t="shared" si="0"/>
        <v>8.6666666666666679</v>
      </c>
      <c r="F21" s="51">
        <v>14.5</v>
      </c>
      <c r="G21" s="52">
        <f t="shared" si="1"/>
        <v>40.17</v>
      </c>
      <c r="H21" s="53">
        <v>25</v>
      </c>
      <c r="I21" s="34">
        <f t="shared" si="2"/>
        <v>65.17</v>
      </c>
      <c r="J21" s="44" t="s">
        <v>30</v>
      </c>
    </row>
    <row r="22" spans="1:10" x14ac:dyDescent="0.35">
      <c r="A22" s="19">
        <v>12</v>
      </c>
      <c r="B22" s="19">
        <v>10</v>
      </c>
      <c r="C22" s="19">
        <v>7.5</v>
      </c>
      <c r="D22" s="30">
        <v>30</v>
      </c>
      <c r="E22" s="19">
        <f t="shared" si="0"/>
        <v>10</v>
      </c>
      <c r="F22" s="51">
        <v>15</v>
      </c>
      <c r="G22" s="52">
        <f t="shared" si="1"/>
        <v>42.5</v>
      </c>
      <c r="H22" s="53">
        <v>26</v>
      </c>
      <c r="I22" s="34">
        <f t="shared" si="2"/>
        <v>68.5</v>
      </c>
      <c r="J22" s="44" t="s">
        <v>30</v>
      </c>
    </row>
    <row r="23" spans="1:10" x14ac:dyDescent="0.35">
      <c r="A23" s="19">
        <v>13</v>
      </c>
      <c r="B23" s="19">
        <v>10</v>
      </c>
      <c r="C23" s="19">
        <v>7.5</v>
      </c>
      <c r="D23" s="30">
        <v>31</v>
      </c>
      <c r="E23" s="19">
        <f t="shared" si="0"/>
        <v>10.333333333333334</v>
      </c>
      <c r="F23" s="51">
        <v>15.5</v>
      </c>
      <c r="G23" s="52">
        <f t="shared" si="1"/>
        <v>43.33</v>
      </c>
      <c r="H23" s="53">
        <v>34</v>
      </c>
      <c r="I23" s="34">
        <f t="shared" si="2"/>
        <v>77.33</v>
      </c>
      <c r="J23" s="44" t="s">
        <v>25</v>
      </c>
    </row>
    <row r="24" spans="1:10" x14ac:dyDescent="0.35">
      <c r="A24" s="19">
        <v>14</v>
      </c>
      <c r="B24" s="19">
        <v>10</v>
      </c>
      <c r="C24" s="19">
        <v>8</v>
      </c>
      <c r="D24" s="30">
        <v>48</v>
      </c>
      <c r="E24" s="19">
        <f t="shared" si="0"/>
        <v>16</v>
      </c>
      <c r="F24" s="51">
        <v>15.5</v>
      </c>
      <c r="G24" s="52">
        <f t="shared" si="1"/>
        <v>49.5</v>
      </c>
      <c r="H24" s="53">
        <v>31</v>
      </c>
      <c r="I24" s="34">
        <f t="shared" si="2"/>
        <v>80.5</v>
      </c>
      <c r="J24" s="44" t="s">
        <v>17</v>
      </c>
    </row>
    <row r="25" spans="1:10" x14ac:dyDescent="0.35">
      <c r="A25" s="19">
        <v>15</v>
      </c>
      <c r="B25" s="19">
        <v>10</v>
      </c>
      <c r="C25" s="19">
        <v>8</v>
      </c>
      <c r="D25" s="30">
        <v>42</v>
      </c>
      <c r="E25" s="19">
        <f t="shared" si="0"/>
        <v>14</v>
      </c>
      <c r="F25" s="51">
        <v>18</v>
      </c>
      <c r="G25" s="52">
        <f t="shared" si="1"/>
        <v>50</v>
      </c>
      <c r="H25" s="53">
        <v>24.5</v>
      </c>
      <c r="I25" s="34">
        <f t="shared" si="2"/>
        <v>74.5</v>
      </c>
      <c r="J25" s="44" t="s">
        <v>25</v>
      </c>
    </row>
    <row r="26" spans="1:10" x14ac:dyDescent="0.35">
      <c r="A26" s="19">
        <v>16</v>
      </c>
      <c r="B26" s="19">
        <v>10</v>
      </c>
      <c r="C26" s="19">
        <v>7</v>
      </c>
      <c r="D26" s="30">
        <v>46</v>
      </c>
      <c r="E26" s="19">
        <f t="shared" si="0"/>
        <v>15.333333333333334</v>
      </c>
      <c r="F26" s="51">
        <v>18</v>
      </c>
      <c r="G26" s="52">
        <f t="shared" si="1"/>
        <v>50.33</v>
      </c>
      <c r="H26" s="53">
        <v>35.5</v>
      </c>
      <c r="I26" s="34">
        <f t="shared" si="2"/>
        <v>85.83</v>
      </c>
      <c r="J26" s="44" t="s">
        <v>17</v>
      </c>
    </row>
    <row r="27" spans="1:10" x14ac:dyDescent="0.35">
      <c r="A27" s="19">
        <v>17</v>
      </c>
      <c r="B27" s="19">
        <v>10</v>
      </c>
      <c r="C27" s="19">
        <v>7.5</v>
      </c>
      <c r="D27" s="30">
        <v>40</v>
      </c>
      <c r="E27" s="19">
        <f t="shared" si="0"/>
        <v>13.333333333333332</v>
      </c>
      <c r="F27" s="51">
        <v>15</v>
      </c>
      <c r="G27" s="52">
        <f t="shared" si="1"/>
        <v>45.83</v>
      </c>
      <c r="H27" s="53">
        <v>32</v>
      </c>
      <c r="I27" s="34">
        <f t="shared" si="2"/>
        <v>77.83</v>
      </c>
      <c r="J27" s="44" t="s">
        <v>25</v>
      </c>
    </row>
    <row r="28" spans="1:10" x14ac:dyDescent="0.35">
      <c r="A28" s="19">
        <v>18</v>
      </c>
      <c r="B28" s="19">
        <v>10</v>
      </c>
      <c r="C28" s="19">
        <v>6</v>
      </c>
      <c r="D28" s="30">
        <v>30</v>
      </c>
      <c r="E28" s="19">
        <f t="shared" si="0"/>
        <v>10</v>
      </c>
      <c r="F28" s="51">
        <v>18</v>
      </c>
      <c r="G28" s="52">
        <f t="shared" si="1"/>
        <v>44</v>
      </c>
      <c r="H28" s="53">
        <v>35.5</v>
      </c>
      <c r="I28" s="34">
        <f t="shared" si="2"/>
        <v>79.5</v>
      </c>
      <c r="J28" s="44" t="s">
        <v>17</v>
      </c>
    </row>
    <row r="29" spans="1:10" x14ac:dyDescent="0.35">
      <c r="A29" s="19">
        <v>19</v>
      </c>
      <c r="B29" s="19">
        <v>7</v>
      </c>
      <c r="C29" s="19">
        <v>7.5</v>
      </c>
      <c r="D29" s="30">
        <v>44</v>
      </c>
      <c r="E29" s="19">
        <f t="shared" si="0"/>
        <v>14.666666666666666</v>
      </c>
      <c r="F29" s="51">
        <v>17</v>
      </c>
      <c r="G29" s="52">
        <f t="shared" si="1"/>
        <v>46.17</v>
      </c>
      <c r="H29" s="53">
        <v>27</v>
      </c>
      <c r="I29" s="34">
        <f t="shared" si="2"/>
        <v>73.17</v>
      </c>
      <c r="J29" s="44" t="s">
        <v>19</v>
      </c>
    </row>
    <row r="30" spans="1:10" x14ac:dyDescent="0.35">
      <c r="A30" s="19">
        <v>20</v>
      </c>
      <c r="B30" s="19">
        <v>10</v>
      </c>
      <c r="C30" s="19">
        <v>6.5</v>
      </c>
      <c r="D30" s="30">
        <v>46</v>
      </c>
      <c r="E30" s="19">
        <f t="shared" si="0"/>
        <v>15.333333333333334</v>
      </c>
      <c r="F30" s="51">
        <v>18</v>
      </c>
      <c r="G30" s="52">
        <f t="shared" si="1"/>
        <v>49.83</v>
      </c>
      <c r="H30" s="53">
        <v>35</v>
      </c>
      <c r="I30" s="34">
        <f t="shared" si="2"/>
        <v>84.83</v>
      </c>
      <c r="J30" s="44" t="s">
        <v>17</v>
      </c>
    </row>
    <row r="31" spans="1:10" x14ac:dyDescent="0.35">
      <c r="A31" s="19">
        <v>21</v>
      </c>
      <c r="B31" s="19">
        <v>10</v>
      </c>
      <c r="C31" s="19">
        <v>8</v>
      </c>
      <c r="D31" s="30">
        <v>46</v>
      </c>
      <c r="E31" s="19">
        <f t="shared" si="0"/>
        <v>15.333333333333334</v>
      </c>
      <c r="F31" s="51">
        <v>18</v>
      </c>
      <c r="G31" s="52">
        <f t="shared" si="1"/>
        <v>51.33</v>
      </c>
      <c r="H31" s="53">
        <v>35</v>
      </c>
      <c r="I31" s="34">
        <f t="shared" si="2"/>
        <v>86.33</v>
      </c>
      <c r="J31" s="44" t="s">
        <v>17</v>
      </c>
    </row>
    <row r="32" spans="1:10" x14ac:dyDescent="0.35">
      <c r="A32" s="19">
        <v>22</v>
      </c>
      <c r="B32" s="19">
        <v>10</v>
      </c>
      <c r="C32" s="19">
        <v>8</v>
      </c>
      <c r="D32" s="30">
        <v>44</v>
      </c>
      <c r="E32" s="19">
        <f t="shared" si="0"/>
        <v>14.666666666666666</v>
      </c>
      <c r="F32" s="51">
        <v>15</v>
      </c>
      <c r="G32" s="52">
        <f t="shared" si="1"/>
        <v>47.67</v>
      </c>
      <c r="H32" s="53">
        <v>35</v>
      </c>
      <c r="I32" s="34">
        <f t="shared" si="2"/>
        <v>82.67</v>
      </c>
      <c r="J32" s="44" t="s">
        <v>17</v>
      </c>
    </row>
    <row r="33" spans="1:10" x14ac:dyDescent="0.35">
      <c r="A33" s="19">
        <v>23</v>
      </c>
      <c r="B33" s="19">
        <v>10</v>
      </c>
      <c r="C33" s="19">
        <v>7.5</v>
      </c>
      <c r="D33" s="30">
        <v>43</v>
      </c>
      <c r="E33" s="19">
        <f t="shared" si="0"/>
        <v>14.333333333333334</v>
      </c>
      <c r="F33" s="51">
        <v>17</v>
      </c>
      <c r="G33" s="52">
        <f t="shared" si="1"/>
        <v>48.83</v>
      </c>
      <c r="H33" s="53">
        <v>34</v>
      </c>
      <c r="I33" s="34">
        <f t="shared" si="2"/>
        <v>82.83</v>
      </c>
      <c r="J33" s="44" t="s">
        <v>17</v>
      </c>
    </row>
    <row r="34" spans="1:10" x14ac:dyDescent="0.35">
      <c r="A34" s="19">
        <v>24</v>
      </c>
      <c r="B34" s="19">
        <v>10</v>
      </c>
      <c r="C34" s="19">
        <v>7</v>
      </c>
      <c r="D34" s="30">
        <v>33</v>
      </c>
      <c r="E34" s="19">
        <f t="shared" si="0"/>
        <v>11</v>
      </c>
      <c r="F34" s="51">
        <v>15</v>
      </c>
      <c r="G34" s="52">
        <f t="shared" si="1"/>
        <v>43</v>
      </c>
      <c r="H34" s="53">
        <v>24</v>
      </c>
      <c r="I34" s="34">
        <f t="shared" si="2"/>
        <v>67</v>
      </c>
      <c r="J34" s="44" t="s">
        <v>30</v>
      </c>
    </row>
    <row r="35" spans="1:10" x14ac:dyDescent="0.35">
      <c r="A35" s="19">
        <v>25</v>
      </c>
      <c r="B35" s="19">
        <v>10</v>
      </c>
      <c r="C35" s="19">
        <v>9</v>
      </c>
      <c r="D35" s="30">
        <v>50</v>
      </c>
      <c r="E35" s="19">
        <f t="shared" si="0"/>
        <v>16.666666666666668</v>
      </c>
      <c r="F35" s="51">
        <v>18.5</v>
      </c>
      <c r="G35" s="52">
        <f t="shared" si="1"/>
        <v>54.17</v>
      </c>
      <c r="H35" s="53">
        <v>35</v>
      </c>
      <c r="I35" s="34">
        <f t="shared" si="2"/>
        <v>89.17</v>
      </c>
      <c r="J35" s="44" t="s">
        <v>17</v>
      </c>
    </row>
    <row r="36" spans="1:10" x14ac:dyDescent="0.35">
      <c r="A36" s="19">
        <v>26</v>
      </c>
      <c r="B36" s="19">
        <v>10</v>
      </c>
      <c r="C36" s="19">
        <v>7.5</v>
      </c>
      <c r="D36" s="30">
        <v>39</v>
      </c>
      <c r="E36" s="19">
        <f t="shared" si="0"/>
        <v>13</v>
      </c>
      <c r="F36" s="51">
        <v>17</v>
      </c>
      <c r="G36" s="52">
        <f t="shared" si="1"/>
        <v>47.5</v>
      </c>
      <c r="H36" s="53">
        <v>24</v>
      </c>
      <c r="I36" s="34">
        <f t="shared" si="2"/>
        <v>71.5</v>
      </c>
      <c r="J36" s="44" t="s">
        <v>19</v>
      </c>
    </row>
    <row r="37" spans="1:10" x14ac:dyDescent="0.35">
      <c r="A37" s="19">
        <v>27</v>
      </c>
      <c r="B37" s="19">
        <v>10</v>
      </c>
      <c r="C37" s="19">
        <v>8.5</v>
      </c>
      <c r="D37" s="30">
        <v>46</v>
      </c>
      <c r="E37" s="19">
        <f t="shared" si="0"/>
        <v>15.333333333333334</v>
      </c>
      <c r="F37" s="51">
        <v>14</v>
      </c>
      <c r="G37" s="52">
        <f t="shared" si="1"/>
        <v>47.83</v>
      </c>
      <c r="H37" s="53">
        <v>0</v>
      </c>
      <c r="I37" s="34">
        <f t="shared" si="2"/>
        <v>47.83</v>
      </c>
      <c r="J37" s="44" t="s">
        <v>25</v>
      </c>
    </row>
    <row r="38" spans="1:10" x14ac:dyDescent="0.35">
      <c r="A38" s="19">
        <v>28</v>
      </c>
      <c r="B38" s="19">
        <v>10</v>
      </c>
      <c r="C38" s="19">
        <v>10</v>
      </c>
      <c r="D38" s="30">
        <v>34</v>
      </c>
      <c r="E38" s="19">
        <f t="shared" si="0"/>
        <v>11.333333333333332</v>
      </c>
      <c r="F38" s="51">
        <v>14.5</v>
      </c>
      <c r="G38" s="52">
        <f t="shared" si="1"/>
        <v>45.83</v>
      </c>
      <c r="H38" s="53">
        <v>30</v>
      </c>
      <c r="I38" s="34">
        <f t="shared" si="2"/>
        <v>75.83</v>
      </c>
      <c r="J38" s="44" t="s">
        <v>25</v>
      </c>
    </row>
    <row r="39" spans="1:10" x14ac:dyDescent="0.35">
      <c r="A39" s="19">
        <v>29</v>
      </c>
      <c r="B39" s="19">
        <v>10</v>
      </c>
      <c r="C39" s="19">
        <v>6.5</v>
      </c>
      <c r="D39" s="30">
        <v>46</v>
      </c>
      <c r="E39" s="19">
        <f t="shared" si="0"/>
        <v>15.333333333333334</v>
      </c>
      <c r="F39" s="51">
        <v>14.5</v>
      </c>
      <c r="G39" s="52">
        <f t="shared" si="1"/>
        <v>46.33</v>
      </c>
      <c r="H39" s="53">
        <v>29.5</v>
      </c>
      <c r="I39" s="34">
        <f t="shared" si="2"/>
        <v>75.83</v>
      </c>
      <c r="J39" s="44" t="s">
        <v>25</v>
      </c>
    </row>
    <row r="40" spans="1:10" x14ac:dyDescent="0.35">
      <c r="A40" s="19">
        <v>30</v>
      </c>
      <c r="B40" s="19">
        <v>10</v>
      </c>
      <c r="C40" s="19">
        <v>10</v>
      </c>
      <c r="D40" s="30">
        <v>48</v>
      </c>
      <c r="E40" s="19">
        <f t="shared" si="0"/>
        <v>16</v>
      </c>
      <c r="F40" s="51">
        <v>14.5</v>
      </c>
      <c r="G40" s="52">
        <f t="shared" si="1"/>
        <v>50.5</v>
      </c>
      <c r="H40" s="53">
        <v>37.5</v>
      </c>
      <c r="I40" s="34">
        <f t="shared" si="2"/>
        <v>88</v>
      </c>
      <c r="J40" s="44" t="s">
        <v>17</v>
      </c>
    </row>
    <row r="41" spans="1:10" x14ac:dyDescent="0.35">
      <c r="A41" s="19">
        <v>31</v>
      </c>
      <c r="B41" s="19">
        <v>10</v>
      </c>
      <c r="C41" s="19">
        <v>0</v>
      </c>
      <c r="D41" s="30">
        <v>52</v>
      </c>
      <c r="E41" s="19">
        <f t="shared" si="0"/>
        <v>17.333333333333336</v>
      </c>
      <c r="F41" s="51">
        <v>0</v>
      </c>
      <c r="G41" s="52">
        <f t="shared" si="1"/>
        <v>27.33</v>
      </c>
      <c r="H41" s="53">
        <v>0</v>
      </c>
      <c r="I41" s="34">
        <v>31</v>
      </c>
      <c r="J41" s="44" t="s">
        <v>100</v>
      </c>
    </row>
    <row r="42" spans="1:10" x14ac:dyDescent="0.35">
      <c r="A42" s="19">
        <v>32</v>
      </c>
      <c r="B42" s="19">
        <v>10</v>
      </c>
      <c r="C42" s="19">
        <v>8</v>
      </c>
      <c r="D42" s="30">
        <v>44</v>
      </c>
      <c r="E42" s="19">
        <f t="shared" si="0"/>
        <v>14.666666666666666</v>
      </c>
      <c r="F42" s="51">
        <v>15</v>
      </c>
      <c r="G42" s="52">
        <f t="shared" si="1"/>
        <v>47.67</v>
      </c>
      <c r="H42" s="53">
        <v>27.5</v>
      </c>
      <c r="I42" s="34">
        <f t="shared" si="2"/>
        <v>75.17</v>
      </c>
      <c r="J42" s="44" t="s">
        <v>25</v>
      </c>
    </row>
    <row r="43" spans="1:10" x14ac:dyDescent="0.35">
      <c r="A43" s="19">
        <v>33</v>
      </c>
      <c r="B43" s="19">
        <v>10</v>
      </c>
      <c r="C43" s="19">
        <v>7.5</v>
      </c>
      <c r="D43" s="30">
        <v>49</v>
      </c>
      <c r="E43" s="19">
        <f t="shared" si="0"/>
        <v>16.333333333333332</v>
      </c>
      <c r="F43" s="51">
        <v>18</v>
      </c>
      <c r="G43" s="52">
        <f t="shared" si="1"/>
        <v>51.83</v>
      </c>
      <c r="H43" s="53">
        <v>31</v>
      </c>
      <c r="I43" s="34">
        <f t="shared" si="2"/>
        <v>82.83</v>
      </c>
      <c r="J43" s="44" t="s">
        <v>17</v>
      </c>
    </row>
    <row r="44" spans="1:10" x14ac:dyDescent="0.35">
      <c r="A44" s="19">
        <v>34</v>
      </c>
      <c r="B44" s="19">
        <v>10</v>
      </c>
      <c r="C44" s="19">
        <v>8</v>
      </c>
      <c r="D44" s="30">
        <v>48</v>
      </c>
      <c r="E44" s="19">
        <f t="shared" si="0"/>
        <v>16</v>
      </c>
      <c r="F44" s="51">
        <v>18</v>
      </c>
      <c r="G44" s="52">
        <f t="shared" si="1"/>
        <v>52</v>
      </c>
      <c r="H44" s="53">
        <v>34.5</v>
      </c>
      <c r="I44" s="34">
        <f t="shared" si="2"/>
        <v>86.5</v>
      </c>
      <c r="J44" s="44" t="s">
        <v>17</v>
      </c>
    </row>
    <row r="45" spans="1:10" x14ac:dyDescent="0.35">
      <c r="A45" s="19">
        <v>35</v>
      </c>
      <c r="B45" s="19">
        <v>10</v>
      </c>
      <c r="C45" s="19">
        <v>6.5</v>
      </c>
      <c r="D45" s="30">
        <v>50</v>
      </c>
      <c r="E45" s="19">
        <f t="shared" si="0"/>
        <v>16.666666666666668</v>
      </c>
      <c r="F45" s="51">
        <v>15</v>
      </c>
      <c r="G45" s="52">
        <f t="shared" si="1"/>
        <v>48.17</v>
      </c>
      <c r="H45" s="53">
        <v>36</v>
      </c>
      <c r="I45" s="34">
        <f t="shared" si="2"/>
        <v>84.17</v>
      </c>
      <c r="J45" s="44" t="s">
        <v>17</v>
      </c>
    </row>
    <row r="46" spans="1:10" x14ac:dyDescent="0.35">
      <c r="A46" s="19">
        <v>36</v>
      </c>
      <c r="B46" s="19">
        <v>10</v>
      </c>
      <c r="C46" s="19">
        <v>8</v>
      </c>
      <c r="D46" s="30">
        <v>33</v>
      </c>
      <c r="E46" s="19">
        <f t="shared" si="0"/>
        <v>11</v>
      </c>
      <c r="F46" s="51">
        <v>18.5</v>
      </c>
      <c r="G46" s="52">
        <f t="shared" si="1"/>
        <v>47.5</v>
      </c>
      <c r="H46" s="53">
        <v>35.5</v>
      </c>
      <c r="I46" s="34">
        <f t="shared" si="2"/>
        <v>83</v>
      </c>
      <c r="J46" s="44" t="s">
        <v>17</v>
      </c>
    </row>
    <row r="47" spans="1:10" x14ac:dyDescent="0.35">
      <c r="A47" s="19">
        <v>37</v>
      </c>
      <c r="B47" s="19">
        <v>10</v>
      </c>
      <c r="C47" s="19">
        <v>8</v>
      </c>
      <c r="D47" s="30">
        <v>41</v>
      </c>
      <c r="E47" s="19">
        <f t="shared" si="0"/>
        <v>13.666666666666668</v>
      </c>
      <c r="F47" s="51">
        <v>15</v>
      </c>
      <c r="G47" s="52">
        <f t="shared" si="1"/>
        <v>46.67</v>
      </c>
      <c r="H47" s="53">
        <v>34.5</v>
      </c>
      <c r="I47" s="34">
        <f t="shared" si="2"/>
        <v>81.17</v>
      </c>
      <c r="J47" s="44" t="s">
        <v>17</v>
      </c>
    </row>
    <row r="48" spans="1:10" x14ac:dyDescent="0.35">
      <c r="A48" s="19">
        <v>38</v>
      </c>
      <c r="B48" s="19">
        <v>10</v>
      </c>
      <c r="C48" s="19">
        <v>8.5</v>
      </c>
      <c r="D48" s="30">
        <v>45</v>
      </c>
      <c r="E48" s="19">
        <f t="shared" si="0"/>
        <v>15</v>
      </c>
      <c r="F48" s="51">
        <v>14.5</v>
      </c>
      <c r="G48" s="52">
        <f t="shared" si="1"/>
        <v>48</v>
      </c>
      <c r="H48" s="53">
        <v>32.5</v>
      </c>
      <c r="I48" s="34">
        <f t="shared" si="2"/>
        <v>80.5</v>
      </c>
      <c r="J48" s="44" t="s">
        <v>17</v>
      </c>
    </row>
    <row r="49" spans="1:10" x14ac:dyDescent="0.35">
      <c r="A49" s="19">
        <v>39</v>
      </c>
      <c r="B49" s="19">
        <v>10</v>
      </c>
      <c r="C49" s="19">
        <v>8</v>
      </c>
      <c r="D49" s="30">
        <v>42</v>
      </c>
      <c r="E49" s="19">
        <f t="shared" si="0"/>
        <v>14</v>
      </c>
      <c r="F49" s="51">
        <v>15</v>
      </c>
      <c r="G49" s="52">
        <f t="shared" si="1"/>
        <v>47</v>
      </c>
      <c r="H49" s="53">
        <v>33</v>
      </c>
      <c r="I49" s="34">
        <f t="shared" si="2"/>
        <v>80</v>
      </c>
      <c r="J49" s="44" t="s">
        <v>17</v>
      </c>
    </row>
    <row r="50" spans="1:10" x14ac:dyDescent="0.35">
      <c r="A50" s="19">
        <v>40</v>
      </c>
      <c r="B50" s="19">
        <v>10</v>
      </c>
      <c r="C50" s="19">
        <v>7.5</v>
      </c>
      <c r="D50" s="30">
        <v>32</v>
      </c>
      <c r="E50" s="19">
        <f t="shared" si="0"/>
        <v>10.666666666666666</v>
      </c>
      <c r="F50" s="51">
        <v>15</v>
      </c>
      <c r="G50" s="52">
        <f t="shared" si="1"/>
        <v>43.17</v>
      </c>
      <c r="H50" s="53">
        <v>30.5</v>
      </c>
      <c r="I50" s="34">
        <f t="shared" si="2"/>
        <v>73.67</v>
      </c>
      <c r="J50" s="44" t="s">
        <v>19</v>
      </c>
    </row>
    <row r="51" spans="1:10" x14ac:dyDescent="0.35">
      <c r="A51" s="19">
        <v>41</v>
      </c>
      <c r="B51" s="19">
        <v>10</v>
      </c>
      <c r="C51" s="19">
        <v>9</v>
      </c>
      <c r="D51" s="19">
        <v>40</v>
      </c>
      <c r="E51" s="19">
        <f t="shared" si="0"/>
        <v>13.333333333333332</v>
      </c>
      <c r="F51" s="51">
        <v>17</v>
      </c>
      <c r="G51" s="52">
        <f t="shared" si="1"/>
        <v>49.33</v>
      </c>
      <c r="H51" s="53">
        <v>30.5</v>
      </c>
      <c r="I51" s="34">
        <f t="shared" si="2"/>
        <v>79.83</v>
      </c>
      <c r="J51" s="44" t="s">
        <v>17</v>
      </c>
    </row>
    <row r="52" spans="1:10" x14ac:dyDescent="0.35">
      <c r="A52" s="19">
        <v>42</v>
      </c>
      <c r="B52" s="19">
        <v>10</v>
      </c>
      <c r="C52" s="19">
        <v>8.5</v>
      </c>
      <c r="D52" s="19">
        <v>44</v>
      </c>
      <c r="E52" s="19">
        <f t="shared" si="0"/>
        <v>14.666666666666666</v>
      </c>
      <c r="F52" s="51">
        <v>15</v>
      </c>
      <c r="G52" s="52">
        <f t="shared" si="1"/>
        <v>48.17</v>
      </c>
      <c r="H52" s="53">
        <v>35</v>
      </c>
      <c r="I52" s="34">
        <f t="shared" si="2"/>
        <v>83.17</v>
      </c>
      <c r="J52" s="44" t="s">
        <v>17</v>
      </c>
    </row>
    <row r="53" spans="1:10" x14ac:dyDescent="0.35">
      <c r="A53" s="19">
        <v>43</v>
      </c>
      <c r="B53" s="19">
        <v>10</v>
      </c>
      <c r="C53" s="19">
        <v>6.5</v>
      </c>
      <c r="D53" s="19">
        <v>40</v>
      </c>
      <c r="E53" s="19">
        <f t="shared" si="0"/>
        <v>13.333333333333332</v>
      </c>
      <c r="F53" s="51">
        <v>14.5</v>
      </c>
      <c r="G53" s="52">
        <f t="shared" si="1"/>
        <v>44.33</v>
      </c>
      <c r="H53" s="53">
        <v>32</v>
      </c>
      <c r="I53" s="34">
        <f t="shared" si="2"/>
        <v>76.33</v>
      </c>
      <c r="J53" s="44" t="s">
        <v>25</v>
      </c>
    </row>
    <row r="54" spans="1:10" x14ac:dyDescent="0.35">
      <c r="A54" s="19">
        <v>44</v>
      </c>
      <c r="B54" s="19">
        <v>10</v>
      </c>
      <c r="C54" s="19">
        <v>9</v>
      </c>
      <c r="D54" s="19">
        <v>44</v>
      </c>
      <c r="E54" s="19">
        <f t="shared" si="0"/>
        <v>14.666666666666666</v>
      </c>
      <c r="F54" s="51">
        <v>18.5</v>
      </c>
      <c r="G54" s="52">
        <f t="shared" si="1"/>
        <v>52.17</v>
      </c>
      <c r="H54" s="53">
        <v>35</v>
      </c>
      <c r="I54" s="34">
        <f t="shared" si="2"/>
        <v>87.17</v>
      </c>
      <c r="J54" s="44" t="s">
        <v>17</v>
      </c>
    </row>
    <row r="55" spans="1:10" x14ac:dyDescent="0.35">
      <c r="A55" s="19">
        <v>45</v>
      </c>
      <c r="B55" s="19">
        <v>10</v>
      </c>
      <c r="C55" s="19">
        <v>10</v>
      </c>
      <c r="D55" s="19">
        <v>49</v>
      </c>
      <c r="E55" s="19">
        <f t="shared" si="0"/>
        <v>16.333333333333332</v>
      </c>
      <c r="F55" s="51">
        <v>15</v>
      </c>
      <c r="G55" s="52">
        <f t="shared" si="1"/>
        <v>51.33</v>
      </c>
      <c r="H55" s="53">
        <v>29</v>
      </c>
      <c r="I55" s="34">
        <f t="shared" si="2"/>
        <v>80.33</v>
      </c>
      <c r="J55" s="44" t="s">
        <v>17</v>
      </c>
    </row>
    <row r="56" spans="1:10" x14ac:dyDescent="0.35">
      <c r="A56" s="19">
        <v>46</v>
      </c>
      <c r="B56" s="19">
        <v>10</v>
      </c>
      <c r="C56" s="19">
        <v>9</v>
      </c>
      <c r="D56" s="19">
        <v>43</v>
      </c>
      <c r="E56" s="19">
        <f t="shared" si="0"/>
        <v>14.333333333333334</v>
      </c>
      <c r="F56" s="51">
        <v>15</v>
      </c>
      <c r="G56" s="52">
        <f t="shared" si="1"/>
        <v>48.33</v>
      </c>
      <c r="H56" s="53">
        <v>33</v>
      </c>
      <c r="I56" s="34">
        <f t="shared" si="2"/>
        <v>81.33</v>
      </c>
      <c r="J56" s="44" t="s">
        <v>17</v>
      </c>
    </row>
    <row r="57" spans="1:10" x14ac:dyDescent="0.35">
      <c r="A57" s="19">
        <v>47</v>
      </c>
      <c r="B57" s="19">
        <v>10</v>
      </c>
      <c r="C57" s="19">
        <v>8</v>
      </c>
      <c r="D57" s="19">
        <v>36</v>
      </c>
      <c r="E57" s="19">
        <f t="shared" si="0"/>
        <v>12</v>
      </c>
      <c r="F57" s="51">
        <v>14.5</v>
      </c>
      <c r="G57" s="52">
        <f t="shared" si="1"/>
        <v>44.5</v>
      </c>
      <c r="H57" s="53">
        <v>33</v>
      </c>
      <c r="I57" s="34">
        <f t="shared" si="2"/>
        <v>77.5</v>
      </c>
      <c r="J57" s="44" t="s">
        <v>25</v>
      </c>
    </row>
    <row r="58" spans="1:10" x14ac:dyDescent="0.35">
      <c r="A58" s="19">
        <v>48</v>
      </c>
      <c r="B58" s="19">
        <v>10</v>
      </c>
      <c r="C58" s="19">
        <v>7.5</v>
      </c>
      <c r="D58" s="19">
        <v>35</v>
      </c>
      <c r="E58" s="19">
        <f t="shared" si="0"/>
        <v>11.666666666666668</v>
      </c>
      <c r="F58" s="51">
        <v>15</v>
      </c>
      <c r="G58" s="52">
        <f t="shared" si="1"/>
        <v>44.17</v>
      </c>
      <c r="H58" s="53">
        <v>30.5</v>
      </c>
      <c r="I58" s="34">
        <f t="shared" si="2"/>
        <v>74.67</v>
      </c>
      <c r="J58" s="44" t="s">
        <v>25</v>
      </c>
    </row>
    <row r="59" spans="1:10" x14ac:dyDescent="0.35">
      <c r="A59" s="19">
        <v>49</v>
      </c>
      <c r="B59" s="19">
        <v>9</v>
      </c>
      <c r="C59" s="19">
        <v>8</v>
      </c>
      <c r="D59" s="19">
        <v>51</v>
      </c>
      <c r="E59" s="19">
        <f t="shared" si="0"/>
        <v>17</v>
      </c>
      <c r="F59" s="51">
        <v>14</v>
      </c>
      <c r="G59" s="52">
        <f t="shared" si="1"/>
        <v>48</v>
      </c>
      <c r="H59" s="53">
        <v>38</v>
      </c>
      <c r="I59" s="34">
        <f t="shared" si="2"/>
        <v>86</v>
      </c>
      <c r="J59" s="44" t="s">
        <v>17</v>
      </c>
    </row>
    <row r="60" spans="1:10" x14ac:dyDescent="0.35">
      <c r="A60" s="19">
        <v>50</v>
      </c>
      <c r="B60" s="19">
        <v>10</v>
      </c>
      <c r="C60" s="34">
        <v>7</v>
      </c>
      <c r="D60" s="34">
        <v>40</v>
      </c>
      <c r="E60" s="19">
        <f t="shared" si="0"/>
        <v>13.333333333333332</v>
      </c>
      <c r="F60" s="51">
        <v>18</v>
      </c>
      <c r="G60" s="52">
        <f t="shared" si="1"/>
        <v>48.33</v>
      </c>
      <c r="H60" s="53">
        <v>29</v>
      </c>
      <c r="I60" s="34">
        <f t="shared" si="2"/>
        <v>77.33</v>
      </c>
      <c r="J60" s="44" t="s">
        <v>25</v>
      </c>
    </row>
  </sheetData>
  <mergeCells count="11">
    <mergeCell ref="A7:F7"/>
    <mergeCell ref="A8:F8"/>
    <mergeCell ref="A9:A10"/>
    <mergeCell ref="D9:E9"/>
    <mergeCell ref="F9:F10"/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2"/>
  <sheetViews>
    <sheetView workbookViewId="0">
      <selection activeCell="N16" sqref="N16"/>
    </sheetView>
  </sheetViews>
  <sheetFormatPr defaultColWidth="11" defaultRowHeight="15.5" x14ac:dyDescent="0.35"/>
  <sheetData>
    <row r="1" spans="1:12" x14ac:dyDescent="0.35">
      <c r="A1" s="175" t="s">
        <v>170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</row>
    <row r="2" spans="1:12" x14ac:dyDescent="0.35">
      <c r="A2" s="176" t="s">
        <v>171</v>
      </c>
      <c r="B2" s="176"/>
      <c r="C2" s="176"/>
      <c r="D2" s="176"/>
      <c r="E2" s="176"/>
      <c r="F2" s="176"/>
      <c r="G2" s="176"/>
      <c r="H2" s="176"/>
      <c r="I2" s="176"/>
      <c r="J2" s="176"/>
      <c r="K2" s="176"/>
    </row>
    <row r="3" spans="1:12" x14ac:dyDescent="0.35">
      <c r="A3" s="176" t="s">
        <v>172</v>
      </c>
      <c r="B3" s="176"/>
      <c r="C3" s="176"/>
      <c r="D3" s="176"/>
      <c r="E3" s="176"/>
      <c r="F3" s="176"/>
      <c r="G3" s="176"/>
      <c r="H3" s="176"/>
      <c r="I3" s="176"/>
      <c r="J3" s="176"/>
      <c r="K3" s="176"/>
    </row>
    <row r="4" spans="1:12" x14ac:dyDescent="0.35">
      <c r="A4" s="176" t="s">
        <v>173</v>
      </c>
      <c r="B4" s="176"/>
      <c r="C4" s="176"/>
      <c r="D4" s="176"/>
      <c r="E4" s="176"/>
      <c r="F4" s="176"/>
      <c r="G4" s="176"/>
      <c r="H4" s="176"/>
      <c r="I4" s="176"/>
      <c r="J4" s="176"/>
      <c r="K4" s="176"/>
    </row>
    <row r="5" spans="1:12" x14ac:dyDescent="0.35">
      <c r="D5" s="82"/>
    </row>
    <row r="6" spans="1:12" x14ac:dyDescent="0.35">
      <c r="A6" s="160" t="s">
        <v>75</v>
      </c>
      <c r="B6" s="160"/>
      <c r="C6" s="160"/>
      <c r="D6" s="1"/>
      <c r="E6" s="1"/>
    </row>
    <row r="7" spans="1:12" x14ac:dyDescent="0.35">
      <c r="A7" s="83" t="s">
        <v>174</v>
      </c>
      <c r="B7" s="83"/>
      <c r="C7" s="83"/>
      <c r="D7" s="1"/>
      <c r="E7" s="1"/>
    </row>
    <row r="8" spans="1:12" x14ac:dyDescent="0.35">
      <c r="A8" s="164" t="s">
        <v>175</v>
      </c>
      <c r="B8" s="164"/>
      <c r="C8" s="164"/>
      <c r="D8" s="164"/>
      <c r="E8" s="164"/>
      <c r="F8" s="164"/>
      <c r="G8" s="164"/>
      <c r="H8" s="164"/>
      <c r="I8" s="164"/>
      <c r="J8" s="164"/>
      <c r="K8" s="164"/>
      <c r="L8" s="164"/>
    </row>
    <row r="9" spans="1:12" x14ac:dyDescent="0.35">
      <c r="A9" s="83" t="s">
        <v>176</v>
      </c>
      <c r="B9" s="83"/>
      <c r="C9" s="83"/>
      <c r="D9" s="82"/>
    </row>
    <row r="10" spans="1:12" ht="16" thickBot="1" x14ac:dyDescent="0.4"/>
    <row r="11" spans="1:12" ht="20.5" thickBot="1" x14ac:dyDescent="0.4">
      <c r="A11" s="173" t="s">
        <v>64</v>
      </c>
      <c r="B11" s="54" t="s">
        <v>101</v>
      </c>
      <c r="C11" s="55" t="s">
        <v>102</v>
      </c>
      <c r="D11" s="56" t="s">
        <v>103</v>
      </c>
      <c r="E11" s="57" t="s">
        <v>104</v>
      </c>
      <c r="F11" s="58" t="s">
        <v>104</v>
      </c>
      <c r="G11" s="59" t="s">
        <v>105</v>
      </c>
      <c r="H11" s="60" t="s">
        <v>106</v>
      </c>
      <c r="I11" s="60" t="s">
        <v>107</v>
      </c>
      <c r="J11" s="60" t="s">
        <v>108</v>
      </c>
      <c r="K11" s="61" t="s">
        <v>109</v>
      </c>
      <c r="L11" s="62" t="s">
        <v>13</v>
      </c>
    </row>
    <row r="12" spans="1:12" ht="16" thickBot="1" x14ac:dyDescent="0.4">
      <c r="A12" s="174"/>
      <c r="B12" s="63">
        <v>0.1</v>
      </c>
      <c r="C12" s="64">
        <v>0.1</v>
      </c>
      <c r="D12" s="65">
        <v>0.2</v>
      </c>
      <c r="E12" s="66">
        <v>60</v>
      </c>
      <c r="F12" s="67">
        <v>0.2</v>
      </c>
      <c r="G12" s="68">
        <v>0.6</v>
      </c>
      <c r="H12" s="69">
        <v>0.15</v>
      </c>
      <c r="I12" s="69">
        <v>0.1</v>
      </c>
      <c r="J12" s="69">
        <v>0.15</v>
      </c>
      <c r="K12" s="70">
        <v>0.4</v>
      </c>
      <c r="L12" s="71">
        <v>1</v>
      </c>
    </row>
    <row r="13" spans="1:12" ht="16" thickBot="1" x14ac:dyDescent="0.4">
      <c r="A13" s="72" t="s">
        <v>110</v>
      </c>
      <c r="B13" s="73">
        <v>9</v>
      </c>
      <c r="C13" s="73">
        <v>9</v>
      </c>
      <c r="D13" s="73">
        <v>16</v>
      </c>
      <c r="E13" s="74">
        <v>50</v>
      </c>
      <c r="F13" s="73">
        <v>17</v>
      </c>
      <c r="G13" s="73">
        <f>B13+C13+D13+F13</f>
        <v>51</v>
      </c>
      <c r="H13" s="73">
        <v>14</v>
      </c>
      <c r="I13" s="73">
        <v>6</v>
      </c>
      <c r="J13" s="73">
        <v>14</v>
      </c>
      <c r="K13" s="75">
        <f>(H13+I13+J13)</f>
        <v>34</v>
      </c>
      <c r="L13" s="15">
        <f>(G13+K13)</f>
        <v>85</v>
      </c>
    </row>
    <row r="14" spans="1:12" ht="16" customHeight="1" thickBot="1" x14ac:dyDescent="0.4">
      <c r="A14" s="72" t="s">
        <v>111</v>
      </c>
      <c r="B14" s="73">
        <v>9</v>
      </c>
      <c r="C14" s="73">
        <v>10</v>
      </c>
      <c r="D14" s="76">
        <v>17.34</v>
      </c>
      <c r="E14" s="74">
        <v>52</v>
      </c>
      <c r="F14" s="73">
        <f t="shared" ref="F14:F72" si="0">ROUND(E14/60*20,0)</f>
        <v>17</v>
      </c>
      <c r="G14" s="73">
        <f t="shared" ref="G14:G72" si="1">B14+C14+D14+F14</f>
        <v>53.34</v>
      </c>
      <c r="H14" s="73">
        <v>9</v>
      </c>
      <c r="I14" s="73">
        <v>9</v>
      </c>
      <c r="J14" s="73">
        <v>14</v>
      </c>
      <c r="K14" s="75">
        <f t="shared" ref="K14:K72" si="2">(H14+I14+J14)</f>
        <v>32</v>
      </c>
      <c r="L14" s="20">
        <f t="shared" ref="L14:L72" si="3">(G14+K14)</f>
        <v>85.34</v>
      </c>
    </row>
    <row r="15" spans="1:12" ht="16" thickBot="1" x14ac:dyDescent="0.4">
      <c r="A15" s="72" t="s">
        <v>112</v>
      </c>
      <c r="B15" s="73">
        <v>10</v>
      </c>
      <c r="C15" s="73">
        <v>9</v>
      </c>
      <c r="D15" s="76">
        <v>18</v>
      </c>
      <c r="E15" s="74">
        <v>52</v>
      </c>
      <c r="F15" s="73">
        <f t="shared" si="0"/>
        <v>17</v>
      </c>
      <c r="G15" s="73">
        <f t="shared" si="1"/>
        <v>54</v>
      </c>
      <c r="H15" s="73">
        <v>13</v>
      </c>
      <c r="I15" s="73">
        <v>8</v>
      </c>
      <c r="J15" s="73">
        <v>14</v>
      </c>
      <c r="K15" s="75">
        <f t="shared" si="2"/>
        <v>35</v>
      </c>
      <c r="L15" s="20">
        <f t="shared" si="3"/>
        <v>89</v>
      </c>
    </row>
    <row r="16" spans="1:12" ht="16" thickBot="1" x14ac:dyDescent="0.4">
      <c r="A16" s="72" t="s">
        <v>113</v>
      </c>
      <c r="B16" s="73">
        <v>0</v>
      </c>
      <c r="C16" s="73">
        <v>4</v>
      </c>
      <c r="D16" s="73">
        <v>9.33</v>
      </c>
      <c r="E16" s="73">
        <v>43</v>
      </c>
      <c r="F16" s="73">
        <f t="shared" si="0"/>
        <v>14</v>
      </c>
      <c r="G16" s="73">
        <f t="shared" si="1"/>
        <v>27.33</v>
      </c>
      <c r="H16" s="73">
        <v>8</v>
      </c>
      <c r="I16" s="73">
        <v>7</v>
      </c>
      <c r="J16" s="73">
        <v>8</v>
      </c>
      <c r="K16" s="75">
        <f t="shared" si="2"/>
        <v>23</v>
      </c>
      <c r="L16" s="20">
        <f t="shared" si="3"/>
        <v>50.33</v>
      </c>
    </row>
    <row r="17" spans="1:12" ht="16" thickBot="1" x14ac:dyDescent="0.4">
      <c r="A17" s="72" t="s">
        <v>114</v>
      </c>
      <c r="B17" s="73">
        <v>10</v>
      </c>
      <c r="C17" s="73">
        <v>10</v>
      </c>
      <c r="D17" s="73">
        <v>16.670000000000002</v>
      </c>
      <c r="E17" s="73">
        <v>50</v>
      </c>
      <c r="F17" s="73">
        <f t="shared" si="0"/>
        <v>17</v>
      </c>
      <c r="G17" s="73">
        <f t="shared" si="1"/>
        <v>53.67</v>
      </c>
      <c r="H17" s="73">
        <v>14</v>
      </c>
      <c r="I17" s="73">
        <v>7</v>
      </c>
      <c r="J17" s="73">
        <v>13</v>
      </c>
      <c r="K17" s="75">
        <f t="shared" si="2"/>
        <v>34</v>
      </c>
      <c r="L17" s="20">
        <f t="shared" si="3"/>
        <v>87.67</v>
      </c>
    </row>
    <row r="18" spans="1:12" ht="16" thickBot="1" x14ac:dyDescent="0.4">
      <c r="A18" s="72" t="s">
        <v>115</v>
      </c>
      <c r="B18" s="73">
        <v>9.5</v>
      </c>
      <c r="C18" s="73">
        <v>10</v>
      </c>
      <c r="D18" s="76">
        <v>18</v>
      </c>
      <c r="E18" s="74">
        <v>48</v>
      </c>
      <c r="F18" s="73">
        <f t="shared" si="0"/>
        <v>16</v>
      </c>
      <c r="G18" s="73">
        <f t="shared" si="1"/>
        <v>53.5</v>
      </c>
      <c r="H18" s="73">
        <v>13</v>
      </c>
      <c r="I18" s="73">
        <v>7</v>
      </c>
      <c r="J18" s="73">
        <v>10</v>
      </c>
      <c r="K18" s="75">
        <f t="shared" si="2"/>
        <v>30</v>
      </c>
      <c r="L18" s="20">
        <f t="shared" si="3"/>
        <v>83.5</v>
      </c>
    </row>
    <row r="19" spans="1:12" ht="16" thickBot="1" x14ac:dyDescent="0.4">
      <c r="A19" s="72" t="s">
        <v>116</v>
      </c>
      <c r="B19" s="73">
        <v>10</v>
      </c>
      <c r="C19" s="73">
        <v>9</v>
      </c>
      <c r="D19" s="76">
        <v>18</v>
      </c>
      <c r="E19" s="74">
        <v>48</v>
      </c>
      <c r="F19" s="73">
        <f t="shared" si="0"/>
        <v>16</v>
      </c>
      <c r="G19" s="73">
        <f t="shared" si="1"/>
        <v>53</v>
      </c>
      <c r="H19" s="73">
        <v>12</v>
      </c>
      <c r="I19" s="73">
        <v>7</v>
      </c>
      <c r="J19" s="73">
        <v>10</v>
      </c>
      <c r="K19" s="75">
        <f t="shared" si="2"/>
        <v>29</v>
      </c>
      <c r="L19" s="20">
        <f t="shared" si="3"/>
        <v>82</v>
      </c>
    </row>
    <row r="20" spans="1:12" ht="16" thickBot="1" x14ac:dyDescent="0.4">
      <c r="A20" s="72" t="s">
        <v>117</v>
      </c>
      <c r="B20" s="73">
        <v>10</v>
      </c>
      <c r="C20" s="73">
        <v>10</v>
      </c>
      <c r="D20" s="73">
        <v>18</v>
      </c>
      <c r="E20" s="73">
        <v>52</v>
      </c>
      <c r="F20" s="73">
        <f t="shared" si="0"/>
        <v>17</v>
      </c>
      <c r="G20" s="73">
        <f t="shared" si="1"/>
        <v>55</v>
      </c>
      <c r="H20" s="73">
        <v>11</v>
      </c>
      <c r="I20" s="73">
        <v>7</v>
      </c>
      <c r="J20" s="73">
        <v>12</v>
      </c>
      <c r="K20" s="75">
        <f t="shared" si="2"/>
        <v>30</v>
      </c>
      <c r="L20" s="20">
        <f t="shared" si="3"/>
        <v>85</v>
      </c>
    </row>
    <row r="21" spans="1:12" ht="16" thickBot="1" x14ac:dyDescent="0.4">
      <c r="A21" s="72" t="s">
        <v>118</v>
      </c>
      <c r="B21" s="73">
        <v>10</v>
      </c>
      <c r="C21" s="73">
        <v>10</v>
      </c>
      <c r="D21" s="73">
        <v>18.670000000000002</v>
      </c>
      <c r="E21" s="73">
        <v>52</v>
      </c>
      <c r="F21" s="73">
        <f t="shared" si="0"/>
        <v>17</v>
      </c>
      <c r="G21" s="73">
        <f t="shared" si="1"/>
        <v>55.67</v>
      </c>
      <c r="H21" s="73">
        <v>15</v>
      </c>
      <c r="I21" s="73">
        <v>7</v>
      </c>
      <c r="J21" s="73">
        <v>13</v>
      </c>
      <c r="K21" s="75">
        <f t="shared" si="2"/>
        <v>35</v>
      </c>
      <c r="L21" s="20">
        <f t="shared" si="3"/>
        <v>90.67</v>
      </c>
    </row>
    <row r="22" spans="1:12" ht="16" thickBot="1" x14ac:dyDescent="0.4">
      <c r="A22" s="72" t="s">
        <v>119</v>
      </c>
      <c r="B22" s="73">
        <v>9</v>
      </c>
      <c r="C22" s="73">
        <v>10</v>
      </c>
      <c r="D22" s="76">
        <v>17.34</v>
      </c>
      <c r="E22" s="74">
        <v>48</v>
      </c>
      <c r="F22" s="73">
        <f t="shared" si="0"/>
        <v>16</v>
      </c>
      <c r="G22" s="73">
        <f t="shared" si="1"/>
        <v>52.34</v>
      </c>
      <c r="H22" s="73">
        <v>11</v>
      </c>
      <c r="I22" s="73">
        <v>7</v>
      </c>
      <c r="J22" s="73">
        <v>13</v>
      </c>
      <c r="K22" s="75">
        <f t="shared" si="2"/>
        <v>31</v>
      </c>
      <c r="L22" s="20">
        <f t="shared" si="3"/>
        <v>83.34</v>
      </c>
    </row>
    <row r="23" spans="1:12" ht="16" thickBot="1" x14ac:dyDescent="0.4">
      <c r="A23" s="77" t="s">
        <v>120</v>
      </c>
      <c r="B23" s="78">
        <v>0</v>
      </c>
      <c r="C23" s="78">
        <v>6</v>
      </c>
      <c r="D23" s="79">
        <v>12</v>
      </c>
      <c r="E23" s="80">
        <v>0</v>
      </c>
      <c r="F23" s="73">
        <f t="shared" si="0"/>
        <v>0</v>
      </c>
      <c r="G23" s="73">
        <f t="shared" si="1"/>
        <v>18</v>
      </c>
      <c r="H23" s="78">
        <v>9</v>
      </c>
      <c r="I23" s="78">
        <v>5</v>
      </c>
      <c r="J23" s="78">
        <v>10</v>
      </c>
      <c r="K23" s="75">
        <f t="shared" si="2"/>
        <v>24</v>
      </c>
      <c r="L23" s="20">
        <f t="shared" si="3"/>
        <v>42</v>
      </c>
    </row>
    <row r="24" spans="1:12" ht="16" thickBot="1" x14ac:dyDescent="0.4">
      <c r="A24" s="72" t="s">
        <v>121</v>
      </c>
      <c r="B24" s="73">
        <v>9</v>
      </c>
      <c r="C24" s="73">
        <v>10</v>
      </c>
      <c r="D24" s="76">
        <v>16.670000000000002</v>
      </c>
      <c r="E24" s="74">
        <v>51</v>
      </c>
      <c r="F24" s="73">
        <f t="shared" si="0"/>
        <v>17</v>
      </c>
      <c r="G24" s="73">
        <f t="shared" si="1"/>
        <v>52.67</v>
      </c>
      <c r="H24" s="73">
        <v>14</v>
      </c>
      <c r="I24" s="73">
        <v>6</v>
      </c>
      <c r="J24" s="73">
        <v>12</v>
      </c>
      <c r="K24" s="75">
        <f t="shared" si="2"/>
        <v>32</v>
      </c>
      <c r="L24" s="20">
        <f t="shared" si="3"/>
        <v>84.67</v>
      </c>
    </row>
    <row r="25" spans="1:12" ht="16" thickBot="1" x14ac:dyDescent="0.4">
      <c r="A25" s="72" t="s">
        <v>122</v>
      </c>
      <c r="B25" s="73">
        <v>10</v>
      </c>
      <c r="C25" s="73">
        <v>8</v>
      </c>
      <c r="D25" s="76">
        <v>14</v>
      </c>
      <c r="E25" s="74">
        <v>48</v>
      </c>
      <c r="F25" s="73">
        <f t="shared" si="0"/>
        <v>16</v>
      </c>
      <c r="G25" s="73">
        <f t="shared" si="1"/>
        <v>48</v>
      </c>
      <c r="H25" s="73">
        <v>8</v>
      </c>
      <c r="I25" s="73">
        <v>6</v>
      </c>
      <c r="J25" s="73">
        <v>14</v>
      </c>
      <c r="K25" s="75">
        <f t="shared" si="2"/>
        <v>28</v>
      </c>
      <c r="L25" s="20">
        <f t="shared" si="3"/>
        <v>76</v>
      </c>
    </row>
    <row r="26" spans="1:12" ht="16" thickBot="1" x14ac:dyDescent="0.4">
      <c r="A26" s="72" t="s">
        <v>123</v>
      </c>
      <c r="B26" s="73">
        <v>9</v>
      </c>
      <c r="C26" s="73">
        <v>9</v>
      </c>
      <c r="D26" s="76">
        <v>18</v>
      </c>
      <c r="E26" s="74">
        <v>48</v>
      </c>
      <c r="F26" s="73">
        <f t="shared" si="0"/>
        <v>16</v>
      </c>
      <c r="G26" s="73">
        <f t="shared" si="1"/>
        <v>52</v>
      </c>
      <c r="H26" s="73">
        <v>9.5</v>
      </c>
      <c r="I26" s="73">
        <v>7</v>
      </c>
      <c r="J26" s="73">
        <v>13</v>
      </c>
      <c r="K26" s="75">
        <f t="shared" si="2"/>
        <v>29.5</v>
      </c>
      <c r="L26" s="20">
        <f t="shared" si="3"/>
        <v>81.5</v>
      </c>
    </row>
    <row r="27" spans="1:12" ht="16" thickBot="1" x14ac:dyDescent="0.4">
      <c r="A27" s="72" t="s">
        <v>124</v>
      </c>
      <c r="B27" s="73">
        <v>8</v>
      </c>
      <c r="C27" s="73">
        <v>8</v>
      </c>
      <c r="D27" s="73">
        <v>14.67</v>
      </c>
      <c r="E27" s="73">
        <v>48</v>
      </c>
      <c r="F27" s="73">
        <f t="shared" si="0"/>
        <v>16</v>
      </c>
      <c r="G27" s="73">
        <f t="shared" si="1"/>
        <v>46.67</v>
      </c>
      <c r="H27" s="73">
        <v>11.5</v>
      </c>
      <c r="I27" s="73">
        <v>8</v>
      </c>
      <c r="J27" s="73">
        <v>14</v>
      </c>
      <c r="K27" s="75">
        <f t="shared" si="2"/>
        <v>33.5</v>
      </c>
      <c r="L27" s="20">
        <f t="shared" si="3"/>
        <v>80.17</v>
      </c>
    </row>
    <row r="28" spans="1:12" ht="16" thickBot="1" x14ac:dyDescent="0.4">
      <c r="A28" s="72" t="s">
        <v>125</v>
      </c>
      <c r="B28" s="73">
        <v>8</v>
      </c>
      <c r="C28" s="73">
        <v>10</v>
      </c>
      <c r="D28" s="76">
        <v>17.34</v>
      </c>
      <c r="E28" s="74">
        <v>46</v>
      </c>
      <c r="F28" s="73">
        <f t="shared" si="0"/>
        <v>15</v>
      </c>
      <c r="G28" s="73">
        <f t="shared" si="1"/>
        <v>50.34</v>
      </c>
      <c r="H28" s="73">
        <v>10</v>
      </c>
      <c r="I28" s="73">
        <v>6</v>
      </c>
      <c r="J28" s="73">
        <v>10</v>
      </c>
      <c r="K28" s="75">
        <f t="shared" si="2"/>
        <v>26</v>
      </c>
      <c r="L28" s="20">
        <f t="shared" si="3"/>
        <v>76.34</v>
      </c>
    </row>
    <row r="29" spans="1:12" ht="16" thickBot="1" x14ac:dyDescent="0.4">
      <c r="A29" s="72" t="s">
        <v>126</v>
      </c>
      <c r="B29" s="73">
        <v>10</v>
      </c>
      <c r="C29" s="73">
        <v>9</v>
      </c>
      <c r="D29" s="76">
        <v>14.67</v>
      </c>
      <c r="E29" s="74">
        <v>47</v>
      </c>
      <c r="F29" s="73">
        <f t="shared" si="0"/>
        <v>16</v>
      </c>
      <c r="G29" s="73">
        <f t="shared" si="1"/>
        <v>49.67</v>
      </c>
      <c r="H29" s="73">
        <v>9.5</v>
      </c>
      <c r="I29" s="73">
        <v>5</v>
      </c>
      <c r="J29" s="73">
        <v>13</v>
      </c>
      <c r="K29" s="75">
        <f t="shared" si="2"/>
        <v>27.5</v>
      </c>
      <c r="L29" s="20">
        <f t="shared" si="3"/>
        <v>77.17</v>
      </c>
    </row>
    <row r="30" spans="1:12" ht="16" thickBot="1" x14ac:dyDescent="0.4">
      <c r="A30" s="72" t="s">
        <v>127</v>
      </c>
      <c r="B30" s="73">
        <v>8</v>
      </c>
      <c r="C30" s="73">
        <v>8</v>
      </c>
      <c r="D30" s="73">
        <v>14</v>
      </c>
      <c r="E30" s="73">
        <v>51</v>
      </c>
      <c r="F30" s="73">
        <f t="shared" si="0"/>
        <v>17</v>
      </c>
      <c r="G30" s="73">
        <f t="shared" si="1"/>
        <v>47</v>
      </c>
      <c r="H30" s="73">
        <v>14</v>
      </c>
      <c r="I30" s="73">
        <v>5</v>
      </c>
      <c r="J30" s="73">
        <v>14</v>
      </c>
      <c r="K30" s="75">
        <f t="shared" si="2"/>
        <v>33</v>
      </c>
      <c r="L30" s="20">
        <f t="shared" si="3"/>
        <v>80</v>
      </c>
    </row>
    <row r="31" spans="1:12" ht="16" thickBot="1" x14ac:dyDescent="0.4">
      <c r="A31" s="72" t="s">
        <v>128</v>
      </c>
      <c r="B31" s="73">
        <v>10</v>
      </c>
      <c r="C31" s="73">
        <v>10</v>
      </c>
      <c r="D31" s="76">
        <v>20</v>
      </c>
      <c r="E31" s="74">
        <v>47</v>
      </c>
      <c r="F31" s="73">
        <f t="shared" si="0"/>
        <v>16</v>
      </c>
      <c r="G31" s="73">
        <f t="shared" si="1"/>
        <v>56</v>
      </c>
      <c r="H31" s="73">
        <v>9</v>
      </c>
      <c r="I31" s="73">
        <v>9</v>
      </c>
      <c r="J31" s="73">
        <v>14</v>
      </c>
      <c r="K31" s="75">
        <f t="shared" si="2"/>
        <v>32</v>
      </c>
      <c r="L31" s="20">
        <f t="shared" si="3"/>
        <v>88</v>
      </c>
    </row>
    <row r="32" spans="1:12" ht="16" thickBot="1" x14ac:dyDescent="0.4">
      <c r="A32" s="72" t="s">
        <v>129</v>
      </c>
      <c r="B32" s="73">
        <v>10</v>
      </c>
      <c r="C32" s="73">
        <v>9</v>
      </c>
      <c r="D32" s="73">
        <v>16.670000000000002</v>
      </c>
      <c r="E32" s="73">
        <v>45</v>
      </c>
      <c r="F32" s="73">
        <f t="shared" si="0"/>
        <v>15</v>
      </c>
      <c r="G32" s="73">
        <f t="shared" si="1"/>
        <v>50.67</v>
      </c>
      <c r="H32" s="73">
        <v>15</v>
      </c>
      <c r="I32" s="73">
        <v>6</v>
      </c>
      <c r="J32" s="73">
        <v>13</v>
      </c>
      <c r="K32" s="75">
        <f t="shared" si="2"/>
        <v>34</v>
      </c>
      <c r="L32" s="20">
        <f t="shared" si="3"/>
        <v>84.67</v>
      </c>
    </row>
    <row r="33" spans="1:12" ht="16" thickBot="1" x14ac:dyDescent="0.4">
      <c r="A33" s="72" t="s">
        <v>130</v>
      </c>
      <c r="B33" s="73">
        <v>8</v>
      </c>
      <c r="C33" s="73">
        <v>10</v>
      </c>
      <c r="D33" s="73">
        <v>14.67</v>
      </c>
      <c r="E33" s="73">
        <v>45</v>
      </c>
      <c r="F33" s="73">
        <f t="shared" si="0"/>
        <v>15</v>
      </c>
      <c r="G33" s="73">
        <f t="shared" si="1"/>
        <v>47.67</v>
      </c>
      <c r="H33" s="73">
        <v>14</v>
      </c>
      <c r="I33" s="73">
        <v>6</v>
      </c>
      <c r="J33" s="73">
        <v>13</v>
      </c>
      <c r="K33" s="75">
        <f t="shared" si="2"/>
        <v>33</v>
      </c>
      <c r="L33" s="20">
        <f t="shared" si="3"/>
        <v>80.67</v>
      </c>
    </row>
    <row r="34" spans="1:12" ht="16" thickBot="1" x14ac:dyDescent="0.4">
      <c r="A34" s="72" t="s">
        <v>131</v>
      </c>
      <c r="B34" s="73">
        <v>9</v>
      </c>
      <c r="C34" s="73">
        <v>10</v>
      </c>
      <c r="D34" s="76">
        <v>14.67</v>
      </c>
      <c r="E34" s="74">
        <v>46</v>
      </c>
      <c r="F34" s="73">
        <f t="shared" si="0"/>
        <v>15</v>
      </c>
      <c r="G34" s="73">
        <f t="shared" si="1"/>
        <v>48.67</v>
      </c>
      <c r="H34" s="73">
        <v>14</v>
      </c>
      <c r="I34" s="73">
        <v>5</v>
      </c>
      <c r="J34" s="73">
        <v>14</v>
      </c>
      <c r="K34" s="75">
        <f t="shared" si="2"/>
        <v>33</v>
      </c>
      <c r="L34" s="20">
        <f t="shared" si="3"/>
        <v>81.67</v>
      </c>
    </row>
    <row r="35" spans="1:12" ht="16" thickBot="1" x14ac:dyDescent="0.4">
      <c r="A35" s="72" t="s">
        <v>132</v>
      </c>
      <c r="B35" s="73">
        <v>7</v>
      </c>
      <c r="C35" s="73">
        <v>8</v>
      </c>
      <c r="D35" s="76">
        <v>18</v>
      </c>
      <c r="E35" s="74">
        <v>52</v>
      </c>
      <c r="F35" s="73">
        <f t="shared" si="0"/>
        <v>17</v>
      </c>
      <c r="G35" s="73">
        <f t="shared" si="1"/>
        <v>50</v>
      </c>
      <c r="H35" s="73">
        <v>3</v>
      </c>
      <c r="I35" s="73">
        <v>8</v>
      </c>
      <c r="J35" s="73">
        <v>12</v>
      </c>
      <c r="K35" s="75">
        <f t="shared" si="2"/>
        <v>23</v>
      </c>
      <c r="L35" s="20">
        <f t="shared" si="3"/>
        <v>73</v>
      </c>
    </row>
    <row r="36" spans="1:12" ht="16" thickBot="1" x14ac:dyDescent="0.4">
      <c r="A36" s="72" t="s">
        <v>133</v>
      </c>
      <c r="B36" s="73">
        <v>6</v>
      </c>
      <c r="C36" s="73">
        <v>10</v>
      </c>
      <c r="D36" s="73">
        <v>14.67</v>
      </c>
      <c r="E36" s="73">
        <v>50</v>
      </c>
      <c r="F36" s="73">
        <f t="shared" si="0"/>
        <v>17</v>
      </c>
      <c r="G36" s="73">
        <f t="shared" si="1"/>
        <v>47.67</v>
      </c>
      <c r="H36" s="73">
        <v>13</v>
      </c>
      <c r="I36" s="73">
        <v>6</v>
      </c>
      <c r="J36" s="73">
        <v>14</v>
      </c>
      <c r="K36" s="75">
        <f t="shared" si="2"/>
        <v>33</v>
      </c>
      <c r="L36" s="20">
        <f t="shared" si="3"/>
        <v>80.67</v>
      </c>
    </row>
    <row r="37" spans="1:12" ht="16" thickBot="1" x14ac:dyDescent="0.4">
      <c r="A37" s="72" t="s">
        <v>134</v>
      </c>
      <c r="B37" s="73">
        <v>6</v>
      </c>
      <c r="C37" s="73">
        <v>9</v>
      </c>
      <c r="D37" s="73">
        <v>18.670000000000002</v>
      </c>
      <c r="E37" s="73">
        <v>52</v>
      </c>
      <c r="F37" s="73">
        <f t="shared" si="0"/>
        <v>17</v>
      </c>
      <c r="G37" s="73">
        <f t="shared" si="1"/>
        <v>50.67</v>
      </c>
      <c r="H37" s="73">
        <v>9</v>
      </c>
      <c r="I37" s="73">
        <v>7</v>
      </c>
      <c r="J37" s="73">
        <v>14</v>
      </c>
      <c r="K37" s="75">
        <f t="shared" si="2"/>
        <v>30</v>
      </c>
      <c r="L37" s="20">
        <f t="shared" si="3"/>
        <v>80.67</v>
      </c>
    </row>
    <row r="38" spans="1:12" ht="16" thickBot="1" x14ac:dyDescent="0.4">
      <c r="A38" s="72" t="s">
        <v>135</v>
      </c>
      <c r="B38" s="73">
        <v>6</v>
      </c>
      <c r="C38" s="73">
        <v>10</v>
      </c>
      <c r="D38" s="76">
        <v>17.34</v>
      </c>
      <c r="E38" s="74">
        <v>47</v>
      </c>
      <c r="F38" s="73">
        <f t="shared" si="0"/>
        <v>16</v>
      </c>
      <c r="G38" s="73">
        <f t="shared" si="1"/>
        <v>49.34</v>
      </c>
      <c r="H38" s="73">
        <v>14</v>
      </c>
      <c r="I38" s="73">
        <v>7</v>
      </c>
      <c r="J38" s="73">
        <v>14</v>
      </c>
      <c r="K38" s="75">
        <f t="shared" si="2"/>
        <v>35</v>
      </c>
      <c r="L38" s="20">
        <f t="shared" si="3"/>
        <v>84.34</v>
      </c>
    </row>
    <row r="39" spans="1:12" ht="16" thickBot="1" x14ac:dyDescent="0.4">
      <c r="A39" s="72" t="s">
        <v>136</v>
      </c>
      <c r="B39" s="73">
        <v>8</v>
      </c>
      <c r="C39" s="73">
        <v>10</v>
      </c>
      <c r="D39" s="76">
        <v>18</v>
      </c>
      <c r="E39" s="74">
        <v>52</v>
      </c>
      <c r="F39" s="73">
        <f t="shared" si="0"/>
        <v>17</v>
      </c>
      <c r="G39" s="73">
        <f t="shared" si="1"/>
        <v>53</v>
      </c>
      <c r="H39" s="73">
        <v>13</v>
      </c>
      <c r="I39" s="73">
        <v>9</v>
      </c>
      <c r="J39" s="81">
        <v>0</v>
      </c>
      <c r="K39" s="75">
        <f t="shared" si="2"/>
        <v>22</v>
      </c>
      <c r="L39" s="20">
        <f t="shared" si="3"/>
        <v>75</v>
      </c>
    </row>
    <row r="40" spans="1:12" ht="16" thickBot="1" x14ac:dyDescent="0.4">
      <c r="A40" s="72" t="s">
        <v>137</v>
      </c>
      <c r="B40" s="73">
        <v>8.5</v>
      </c>
      <c r="C40" s="73">
        <v>10</v>
      </c>
      <c r="D40" s="73">
        <v>19.329999999999998</v>
      </c>
      <c r="E40" s="73">
        <v>52</v>
      </c>
      <c r="F40" s="73">
        <f t="shared" si="0"/>
        <v>17</v>
      </c>
      <c r="G40" s="73">
        <f t="shared" si="1"/>
        <v>54.83</v>
      </c>
      <c r="H40" s="73">
        <v>14</v>
      </c>
      <c r="I40" s="73">
        <v>9</v>
      </c>
      <c r="J40" s="73">
        <v>12</v>
      </c>
      <c r="K40" s="75">
        <f t="shared" si="2"/>
        <v>35</v>
      </c>
      <c r="L40" s="20">
        <f t="shared" si="3"/>
        <v>89.83</v>
      </c>
    </row>
    <row r="41" spans="1:12" ht="16" thickBot="1" x14ac:dyDescent="0.4">
      <c r="A41" s="72" t="s">
        <v>138</v>
      </c>
      <c r="B41" s="73">
        <v>10</v>
      </c>
      <c r="C41" s="73">
        <v>10</v>
      </c>
      <c r="D41" s="73">
        <v>14.67</v>
      </c>
      <c r="E41" s="73">
        <v>51</v>
      </c>
      <c r="F41" s="73">
        <f t="shared" si="0"/>
        <v>17</v>
      </c>
      <c r="G41" s="73">
        <f t="shared" si="1"/>
        <v>51.67</v>
      </c>
      <c r="H41" s="73">
        <v>13</v>
      </c>
      <c r="I41" s="73">
        <v>4</v>
      </c>
      <c r="J41" s="73">
        <v>12</v>
      </c>
      <c r="K41" s="75">
        <f t="shared" si="2"/>
        <v>29</v>
      </c>
      <c r="L41" s="20">
        <f t="shared" si="3"/>
        <v>80.67</v>
      </c>
    </row>
    <row r="42" spans="1:12" ht="16" thickBot="1" x14ac:dyDescent="0.4">
      <c r="A42" s="72" t="s">
        <v>139</v>
      </c>
      <c r="B42" s="73">
        <v>7.5</v>
      </c>
      <c r="C42" s="73">
        <v>9</v>
      </c>
      <c r="D42" s="73">
        <v>17.329999999999998</v>
      </c>
      <c r="E42" s="73">
        <v>52</v>
      </c>
      <c r="F42" s="73">
        <f t="shared" si="0"/>
        <v>17</v>
      </c>
      <c r="G42" s="73">
        <f t="shared" si="1"/>
        <v>50.83</v>
      </c>
      <c r="H42" s="73">
        <v>9</v>
      </c>
      <c r="I42" s="73">
        <v>7</v>
      </c>
      <c r="J42" s="73">
        <v>14</v>
      </c>
      <c r="K42" s="75">
        <f t="shared" si="2"/>
        <v>30</v>
      </c>
      <c r="L42" s="20">
        <f t="shared" si="3"/>
        <v>80.83</v>
      </c>
    </row>
    <row r="43" spans="1:12" ht="16" thickBot="1" x14ac:dyDescent="0.4">
      <c r="A43" s="72" t="s">
        <v>140</v>
      </c>
      <c r="B43" s="73">
        <v>8</v>
      </c>
      <c r="C43" s="73">
        <v>10</v>
      </c>
      <c r="D43" s="76">
        <v>15.34</v>
      </c>
      <c r="E43" s="74">
        <v>43</v>
      </c>
      <c r="F43" s="73">
        <f t="shared" si="0"/>
        <v>14</v>
      </c>
      <c r="G43" s="73">
        <f t="shared" si="1"/>
        <v>47.34</v>
      </c>
      <c r="H43" s="73">
        <v>13</v>
      </c>
      <c r="I43" s="73">
        <v>6</v>
      </c>
      <c r="J43" s="73">
        <v>14</v>
      </c>
      <c r="K43" s="75">
        <f t="shared" si="2"/>
        <v>33</v>
      </c>
      <c r="L43" s="20">
        <f t="shared" si="3"/>
        <v>80.34</v>
      </c>
    </row>
    <row r="44" spans="1:12" ht="16" thickBot="1" x14ac:dyDescent="0.4">
      <c r="A44" s="72" t="s">
        <v>141</v>
      </c>
      <c r="B44" s="73">
        <v>7.5</v>
      </c>
      <c r="C44" s="73">
        <v>9</v>
      </c>
      <c r="D44" s="73">
        <v>16</v>
      </c>
      <c r="E44" s="73">
        <v>36</v>
      </c>
      <c r="F44" s="73">
        <f t="shared" si="0"/>
        <v>12</v>
      </c>
      <c r="G44" s="73">
        <f t="shared" si="1"/>
        <v>44.5</v>
      </c>
      <c r="H44" s="73">
        <v>10</v>
      </c>
      <c r="I44" s="73">
        <v>6</v>
      </c>
      <c r="J44" s="73">
        <v>12</v>
      </c>
      <c r="K44" s="75">
        <f t="shared" si="2"/>
        <v>28</v>
      </c>
      <c r="L44" s="20">
        <f t="shared" si="3"/>
        <v>72.5</v>
      </c>
    </row>
    <row r="45" spans="1:12" ht="16" thickBot="1" x14ac:dyDescent="0.4">
      <c r="A45" s="72" t="s">
        <v>142</v>
      </c>
      <c r="B45" s="73">
        <v>8</v>
      </c>
      <c r="C45" s="73">
        <v>10</v>
      </c>
      <c r="D45" s="73">
        <v>16</v>
      </c>
      <c r="E45" s="73">
        <v>43</v>
      </c>
      <c r="F45" s="73">
        <f t="shared" si="0"/>
        <v>14</v>
      </c>
      <c r="G45" s="73">
        <f t="shared" si="1"/>
        <v>48</v>
      </c>
      <c r="H45" s="73">
        <v>11</v>
      </c>
      <c r="I45" s="73">
        <v>4</v>
      </c>
      <c r="J45" s="73">
        <v>12</v>
      </c>
      <c r="K45" s="75">
        <f t="shared" si="2"/>
        <v>27</v>
      </c>
      <c r="L45" s="20">
        <f t="shared" si="3"/>
        <v>75</v>
      </c>
    </row>
    <row r="46" spans="1:12" ht="16" thickBot="1" x14ac:dyDescent="0.4">
      <c r="A46" s="72" t="s">
        <v>143</v>
      </c>
      <c r="B46" s="73">
        <v>9</v>
      </c>
      <c r="C46" s="73">
        <v>10</v>
      </c>
      <c r="D46" s="73">
        <v>18.670000000000002</v>
      </c>
      <c r="E46" s="73">
        <v>50</v>
      </c>
      <c r="F46" s="73">
        <f t="shared" si="0"/>
        <v>17</v>
      </c>
      <c r="G46" s="73">
        <f t="shared" si="1"/>
        <v>54.67</v>
      </c>
      <c r="H46" s="73">
        <v>13.5</v>
      </c>
      <c r="I46" s="73">
        <v>5</v>
      </c>
      <c r="J46" s="73">
        <v>13</v>
      </c>
      <c r="K46" s="75">
        <f t="shared" si="2"/>
        <v>31.5</v>
      </c>
      <c r="L46" s="20">
        <f t="shared" si="3"/>
        <v>86.17</v>
      </c>
    </row>
    <row r="47" spans="1:12" ht="16" thickBot="1" x14ac:dyDescent="0.4">
      <c r="A47" s="72" t="s">
        <v>144</v>
      </c>
      <c r="B47" s="73">
        <v>7.5</v>
      </c>
      <c r="C47" s="73">
        <v>10</v>
      </c>
      <c r="D47" s="76">
        <v>12</v>
      </c>
      <c r="E47" s="74">
        <v>36</v>
      </c>
      <c r="F47" s="73">
        <f t="shared" si="0"/>
        <v>12</v>
      </c>
      <c r="G47" s="73">
        <f t="shared" si="1"/>
        <v>41.5</v>
      </c>
      <c r="H47" s="73">
        <v>9</v>
      </c>
      <c r="I47" s="73">
        <v>7</v>
      </c>
      <c r="J47" s="73">
        <v>14</v>
      </c>
      <c r="K47" s="75">
        <f t="shared" si="2"/>
        <v>30</v>
      </c>
      <c r="L47" s="20">
        <f t="shared" si="3"/>
        <v>71.5</v>
      </c>
    </row>
    <row r="48" spans="1:12" ht="16" thickBot="1" x14ac:dyDescent="0.4">
      <c r="A48" s="72" t="s">
        <v>145</v>
      </c>
      <c r="B48" s="73">
        <v>8</v>
      </c>
      <c r="C48" s="73">
        <v>10</v>
      </c>
      <c r="D48" s="73">
        <v>15.33</v>
      </c>
      <c r="E48" s="73">
        <v>49</v>
      </c>
      <c r="F48" s="73">
        <f t="shared" si="0"/>
        <v>16</v>
      </c>
      <c r="G48" s="73">
        <f t="shared" si="1"/>
        <v>49.33</v>
      </c>
      <c r="H48" s="73">
        <v>14</v>
      </c>
      <c r="I48" s="73">
        <v>5</v>
      </c>
      <c r="J48" s="73">
        <v>14</v>
      </c>
      <c r="K48" s="75">
        <f t="shared" si="2"/>
        <v>33</v>
      </c>
      <c r="L48" s="20">
        <f t="shared" si="3"/>
        <v>82.33</v>
      </c>
    </row>
    <row r="49" spans="1:12" ht="16" thickBot="1" x14ac:dyDescent="0.4">
      <c r="A49" s="72" t="s">
        <v>146</v>
      </c>
      <c r="B49" s="73">
        <v>8</v>
      </c>
      <c r="C49" s="73">
        <v>10</v>
      </c>
      <c r="D49" s="76">
        <v>16.670000000000002</v>
      </c>
      <c r="E49" s="74">
        <v>52</v>
      </c>
      <c r="F49" s="73">
        <f t="shared" si="0"/>
        <v>17</v>
      </c>
      <c r="G49" s="73">
        <f t="shared" si="1"/>
        <v>51.67</v>
      </c>
      <c r="H49" s="73">
        <v>15</v>
      </c>
      <c r="I49" s="73">
        <v>8</v>
      </c>
      <c r="J49" s="73">
        <v>14</v>
      </c>
      <c r="K49" s="75">
        <f t="shared" si="2"/>
        <v>37</v>
      </c>
      <c r="L49" s="20">
        <f t="shared" si="3"/>
        <v>88.67</v>
      </c>
    </row>
    <row r="50" spans="1:12" ht="16" thickBot="1" x14ac:dyDescent="0.4">
      <c r="A50" s="72" t="s">
        <v>147</v>
      </c>
      <c r="B50" s="73">
        <v>7</v>
      </c>
      <c r="C50" s="73">
        <v>10</v>
      </c>
      <c r="D50" s="73">
        <v>18</v>
      </c>
      <c r="E50" s="73">
        <v>52</v>
      </c>
      <c r="F50" s="73">
        <f t="shared" si="0"/>
        <v>17</v>
      </c>
      <c r="G50" s="73">
        <f t="shared" si="1"/>
        <v>52</v>
      </c>
      <c r="H50" s="73">
        <v>13</v>
      </c>
      <c r="I50" s="73">
        <v>6</v>
      </c>
      <c r="J50" s="73">
        <v>13</v>
      </c>
      <c r="K50" s="75">
        <f t="shared" si="2"/>
        <v>32</v>
      </c>
      <c r="L50" s="20">
        <f t="shared" si="3"/>
        <v>84</v>
      </c>
    </row>
    <row r="51" spans="1:12" ht="16" thickBot="1" x14ac:dyDescent="0.4">
      <c r="A51" s="72" t="s">
        <v>148</v>
      </c>
      <c r="B51" s="73">
        <v>8.5</v>
      </c>
      <c r="C51" s="73">
        <v>9</v>
      </c>
      <c r="D51" s="73">
        <v>16.670000000000002</v>
      </c>
      <c r="E51" s="73">
        <v>43</v>
      </c>
      <c r="F51" s="73">
        <f t="shared" si="0"/>
        <v>14</v>
      </c>
      <c r="G51" s="73">
        <f t="shared" si="1"/>
        <v>48.17</v>
      </c>
      <c r="H51" s="73">
        <v>14</v>
      </c>
      <c r="I51" s="73">
        <v>7</v>
      </c>
      <c r="J51" s="73">
        <v>12</v>
      </c>
      <c r="K51" s="75">
        <f t="shared" si="2"/>
        <v>33</v>
      </c>
      <c r="L51" s="20">
        <f t="shared" si="3"/>
        <v>81.17</v>
      </c>
    </row>
    <row r="52" spans="1:12" ht="16" thickBot="1" x14ac:dyDescent="0.4">
      <c r="A52" s="72" t="s">
        <v>149</v>
      </c>
      <c r="B52" s="73">
        <v>8</v>
      </c>
      <c r="C52" s="73">
        <v>8</v>
      </c>
      <c r="D52" s="76">
        <v>12</v>
      </c>
      <c r="E52" s="74">
        <v>48</v>
      </c>
      <c r="F52" s="73">
        <f t="shared" si="0"/>
        <v>16</v>
      </c>
      <c r="G52" s="73">
        <f t="shared" si="1"/>
        <v>44</v>
      </c>
      <c r="H52" s="73">
        <v>12.5</v>
      </c>
      <c r="I52" s="73">
        <v>6</v>
      </c>
      <c r="J52" s="73">
        <v>14</v>
      </c>
      <c r="K52" s="75">
        <f t="shared" si="2"/>
        <v>32.5</v>
      </c>
      <c r="L52" s="20">
        <f t="shared" si="3"/>
        <v>76.5</v>
      </c>
    </row>
    <row r="53" spans="1:12" ht="16" thickBot="1" x14ac:dyDescent="0.4">
      <c r="A53" s="72" t="s">
        <v>150</v>
      </c>
      <c r="B53" s="73">
        <v>7</v>
      </c>
      <c r="C53" s="73">
        <v>9</v>
      </c>
      <c r="D53" s="76">
        <v>12.67</v>
      </c>
      <c r="E53" s="74">
        <v>36</v>
      </c>
      <c r="F53" s="73">
        <f t="shared" si="0"/>
        <v>12</v>
      </c>
      <c r="G53" s="73">
        <f t="shared" si="1"/>
        <v>40.67</v>
      </c>
      <c r="H53" s="73">
        <v>12</v>
      </c>
      <c r="I53" s="73">
        <v>7</v>
      </c>
      <c r="J53" s="73">
        <v>13</v>
      </c>
      <c r="K53" s="75">
        <f t="shared" si="2"/>
        <v>32</v>
      </c>
      <c r="L53" s="20">
        <f t="shared" si="3"/>
        <v>72.67</v>
      </c>
    </row>
    <row r="54" spans="1:12" ht="16" thickBot="1" x14ac:dyDescent="0.4">
      <c r="A54" s="72" t="s">
        <v>151</v>
      </c>
      <c r="B54" s="73">
        <v>9</v>
      </c>
      <c r="C54" s="73">
        <v>10</v>
      </c>
      <c r="D54" s="76">
        <v>14</v>
      </c>
      <c r="E54" s="74">
        <v>50</v>
      </c>
      <c r="F54" s="73">
        <f t="shared" si="0"/>
        <v>17</v>
      </c>
      <c r="G54" s="73">
        <f t="shared" si="1"/>
        <v>50</v>
      </c>
      <c r="H54" s="73">
        <v>15</v>
      </c>
      <c r="I54" s="73">
        <v>6</v>
      </c>
      <c r="J54" s="73">
        <v>11</v>
      </c>
      <c r="K54" s="75">
        <f t="shared" si="2"/>
        <v>32</v>
      </c>
      <c r="L54" s="20">
        <f t="shared" si="3"/>
        <v>82</v>
      </c>
    </row>
    <row r="55" spans="1:12" ht="16" thickBot="1" x14ac:dyDescent="0.4">
      <c r="A55" s="72" t="s">
        <v>152</v>
      </c>
      <c r="B55" s="73">
        <v>9</v>
      </c>
      <c r="C55" s="73">
        <v>10</v>
      </c>
      <c r="D55" s="73">
        <v>14.67</v>
      </c>
      <c r="E55" s="73">
        <v>36</v>
      </c>
      <c r="F55" s="73">
        <f t="shared" si="0"/>
        <v>12</v>
      </c>
      <c r="G55" s="73">
        <f t="shared" si="1"/>
        <v>45.67</v>
      </c>
      <c r="H55" s="73">
        <v>14</v>
      </c>
      <c r="I55" s="73">
        <v>7</v>
      </c>
      <c r="J55" s="73">
        <v>14</v>
      </c>
      <c r="K55" s="75">
        <f t="shared" si="2"/>
        <v>35</v>
      </c>
      <c r="L55" s="20">
        <f t="shared" si="3"/>
        <v>80.67</v>
      </c>
    </row>
    <row r="56" spans="1:12" ht="16" thickBot="1" x14ac:dyDescent="0.4">
      <c r="A56" s="72" t="s">
        <v>153</v>
      </c>
      <c r="B56" s="73">
        <v>7</v>
      </c>
      <c r="C56" s="73">
        <v>10</v>
      </c>
      <c r="D56" s="76">
        <v>12</v>
      </c>
      <c r="E56" s="74">
        <v>50</v>
      </c>
      <c r="F56" s="73">
        <f t="shared" si="0"/>
        <v>17</v>
      </c>
      <c r="G56" s="73">
        <f t="shared" si="1"/>
        <v>46</v>
      </c>
      <c r="H56" s="73">
        <v>12</v>
      </c>
      <c r="I56" s="73">
        <v>5</v>
      </c>
      <c r="J56" s="73">
        <v>12</v>
      </c>
      <c r="K56" s="75">
        <f t="shared" si="2"/>
        <v>29</v>
      </c>
      <c r="L56" s="20">
        <f t="shared" si="3"/>
        <v>75</v>
      </c>
    </row>
    <row r="57" spans="1:12" ht="16" thickBot="1" x14ac:dyDescent="0.4">
      <c r="A57" s="72" t="s">
        <v>154</v>
      </c>
      <c r="B57" s="73">
        <v>9</v>
      </c>
      <c r="C57" s="73">
        <v>10</v>
      </c>
      <c r="D57" s="73">
        <v>13.33</v>
      </c>
      <c r="E57" s="73">
        <v>36</v>
      </c>
      <c r="F57" s="73">
        <f t="shared" si="0"/>
        <v>12</v>
      </c>
      <c r="G57" s="73">
        <f t="shared" si="1"/>
        <v>44.33</v>
      </c>
      <c r="H57" s="73">
        <v>14</v>
      </c>
      <c r="I57" s="73">
        <v>6</v>
      </c>
      <c r="J57" s="73">
        <v>14</v>
      </c>
      <c r="K57" s="75">
        <f t="shared" si="2"/>
        <v>34</v>
      </c>
      <c r="L57" s="20">
        <f t="shared" si="3"/>
        <v>78.33</v>
      </c>
    </row>
    <row r="58" spans="1:12" ht="16" thickBot="1" x14ac:dyDescent="0.4">
      <c r="A58" s="72" t="s">
        <v>155</v>
      </c>
      <c r="B58" s="73">
        <v>8</v>
      </c>
      <c r="C58" s="73">
        <v>10</v>
      </c>
      <c r="D58" s="73">
        <v>20</v>
      </c>
      <c r="E58" s="73">
        <v>52</v>
      </c>
      <c r="F58" s="73">
        <f t="shared" si="0"/>
        <v>17</v>
      </c>
      <c r="G58" s="73">
        <f t="shared" si="1"/>
        <v>55</v>
      </c>
      <c r="H58" s="73">
        <v>12</v>
      </c>
      <c r="I58" s="73">
        <v>8</v>
      </c>
      <c r="J58" s="73">
        <v>11</v>
      </c>
      <c r="K58" s="75">
        <f t="shared" si="2"/>
        <v>31</v>
      </c>
      <c r="L58" s="20">
        <f t="shared" si="3"/>
        <v>86</v>
      </c>
    </row>
    <row r="59" spans="1:12" ht="16" thickBot="1" x14ac:dyDescent="0.4">
      <c r="A59" s="72" t="s">
        <v>156</v>
      </c>
      <c r="B59" s="73">
        <v>6</v>
      </c>
      <c r="C59" s="73">
        <v>5</v>
      </c>
      <c r="D59" s="76">
        <v>10.67</v>
      </c>
      <c r="E59" s="74">
        <v>45</v>
      </c>
      <c r="F59" s="73">
        <f t="shared" si="0"/>
        <v>15</v>
      </c>
      <c r="G59" s="73">
        <f t="shared" si="1"/>
        <v>36.67</v>
      </c>
      <c r="H59" s="73">
        <v>11</v>
      </c>
      <c r="I59" s="73">
        <v>6</v>
      </c>
      <c r="J59" s="73">
        <v>12</v>
      </c>
      <c r="K59" s="75">
        <f t="shared" si="2"/>
        <v>29</v>
      </c>
      <c r="L59" s="20">
        <f t="shared" si="3"/>
        <v>65.67</v>
      </c>
    </row>
    <row r="60" spans="1:12" ht="16" thickBot="1" x14ac:dyDescent="0.4">
      <c r="A60" s="72" t="s">
        <v>157</v>
      </c>
      <c r="B60" s="73">
        <v>8</v>
      </c>
      <c r="C60" s="73">
        <v>10</v>
      </c>
      <c r="D60" s="73">
        <v>14</v>
      </c>
      <c r="E60" s="73">
        <v>50</v>
      </c>
      <c r="F60" s="73">
        <f t="shared" si="0"/>
        <v>17</v>
      </c>
      <c r="G60" s="73">
        <f t="shared" si="1"/>
        <v>49</v>
      </c>
      <c r="H60" s="73">
        <v>14</v>
      </c>
      <c r="I60" s="73">
        <v>5</v>
      </c>
      <c r="J60" s="73">
        <v>14</v>
      </c>
      <c r="K60" s="75">
        <f t="shared" si="2"/>
        <v>33</v>
      </c>
      <c r="L60" s="20">
        <f t="shared" si="3"/>
        <v>82</v>
      </c>
    </row>
    <row r="61" spans="1:12" ht="16" thickBot="1" x14ac:dyDescent="0.4">
      <c r="A61" s="72" t="s">
        <v>158</v>
      </c>
      <c r="B61" s="73">
        <v>10</v>
      </c>
      <c r="C61" s="73">
        <v>10</v>
      </c>
      <c r="D61" s="73">
        <v>16.670000000000002</v>
      </c>
      <c r="E61" s="73">
        <v>46</v>
      </c>
      <c r="F61" s="73">
        <f t="shared" si="0"/>
        <v>15</v>
      </c>
      <c r="G61" s="73">
        <f t="shared" si="1"/>
        <v>51.67</v>
      </c>
      <c r="H61" s="73">
        <v>15</v>
      </c>
      <c r="I61" s="73">
        <v>6</v>
      </c>
      <c r="J61" s="73">
        <v>11</v>
      </c>
      <c r="K61" s="75">
        <f t="shared" si="2"/>
        <v>32</v>
      </c>
      <c r="L61" s="20">
        <f t="shared" si="3"/>
        <v>83.67</v>
      </c>
    </row>
    <row r="62" spans="1:12" ht="16" thickBot="1" x14ac:dyDescent="0.4">
      <c r="A62" s="72" t="s">
        <v>159</v>
      </c>
      <c r="B62" s="73">
        <v>8</v>
      </c>
      <c r="C62" s="73">
        <v>10</v>
      </c>
      <c r="D62" s="73">
        <v>12</v>
      </c>
      <c r="E62" s="73">
        <v>36</v>
      </c>
      <c r="F62" s="73">
        <f t="shared" si="0"/>
        <v>12</v>
      </c>
      <c r="G62" s="73">
        <f t="shared" si="1"/>
        <v>42</v>
      </c>
      <c r="H62" s="73">
        <v>10</v>
      </c>
      <c r="I62" s="73">
        <v>5</v>
      </c>
      <c r="J62" s="73">
        <v>12</v>
      </c>
      <c r="K62" s="75">
        <f t="shared" si="2"/>
        <v>27</v>
      </c>
      <c r="L62" s="20">
        <f t="shared" si="3"/>
        <v>69</v>
      </c>
    </row>
    <row r="63" spans="1:12" ht="16" thickBot="1" x14ac:dyDescent="0.4">
      <c r="A63" s="72" t="s">
        <v>160</v>
      </c>
      <c r="B63" s="73">
        <v>6</v>
      </c>
      <c r="C63" s="73">
        <v>8</v>
      </c>
      <c r="D63" s="73">
        <v>12</v>
      </c>
      <c r="E63" s="73">
        <v>36</v>
      </c>
      <c r="F63" s="73">
        <f t="shared" si="0"/>
        <v>12</v>
      </c>
      <c r="G63" s="73">
        <f t="shared" si="1"/>
        <v>38</v>
      </c>
      <c r="H63" s="73">
        <v>12</v>
      </c>
      <c r="I63" s="73">
        <v>6</v>
      </c>
      <c r="J63" s="73">
        <v>12</v>
      </c>
      <c r="K63" s="75">
        <f t="shared" si="2"/>
        <v>30</v>
      </c>
      <c r="L63" s="20">
        <f t="shared" si="3"/>
        <v>68</v>
      </c>
    </row>
    <row r="64" spans="1:12" ht="16" thickBot="1" x14ac:dyDescent="0.4">
      <c r="A64" s="72" t="s">
        <v>161</v>
      </c>
      <c r="B64" s="73">
        <v>10</v>
      </c>
      <c r="C64" s="73">
        <v>10</v>
      </c>
      <c r="D64" s="76">
        <v>15.34</v>
      </c>
      <c r="E64" s="74">
        <v>51</v>
      </c>
      <c r="F64" s="73">
        <f t="shared" si="0"/>
        <v>17</v>
      </c>
      <c r="G64" s="73">
        <f t="shared" si="1"/>
        <v>52.34</v>
      </c>
      <c r="H64" s="73">
        <v>13.5</v>
      </c>
      <c r="I64" s="73">
        <v>6</v>
      </c>
      <c r="J64" s="73">
        <v>13</v>
      </c>
      <c r="K64" s="75">
        <f t="shared" si="2"/>
        <v>32.5</v>
      </c>
      <c r="L64" s="20">
        <f t="shared" si="3"/>
        <v>84.84</v>
      </c>
    </row>
    <row r="65" spans="1:12" ht="16" thickBot="1" x14ac:dyDescent="0.4">
      <c r="A65" s="72" t="s">
        <v>162</v>
      </c>
      <c r="B65" s="73">
        <v>8.5</v>
      </c>
      <c r="C65" s="73">
        <v>10</v>
      </c>
      <c r="D65" s="76">
        <v>19.34</v>
      </c>
      <c r="E65" s="74">
        <v>49</v>
      </c>
      <c r="F65" s="73">
        <f t="shared" si="0"/>
        <v>16</v>
      </c>
      <c r="G65" s="73">
        <f t="shared" si="1"/>
        <v>53.84</v>
      </c>
      <c r="H65" s="73">
        <v>13</v>
      </c>
      <c r="I65" s="73">
        <v>6</v>
      </c>
      <c r="J65" s="73">
        <v>10</v>
      </c>
      <c r="K65" s="75">
        <f t="shared" si="2"/>
        <v>29</v>
      </c>
      <c r="L65" s="20">
        <f t="shared" si="3"/>
        <v>82.84</v>
      </c>
    </row>
    <row r="66" spans="1:12" ht="16" thickBot="1" x14ac:dyDescent="0.4">
      <c r="A66" s="72" t="s">
        <v>163</v>
      </c>
      <c r="B66" s="73">
        <v>7.5</v>
      </c>
      <c r="C66" s="73">
        <v>9</v>
      </c>
      <c r="D66" s="73">
        <v>14.67</v>
      </c>
      <c r="E66" s="73">
        <v>50</v>
      </c>
      <c r="F66" s="73">
        <f t="shared" si="0"/>
        <v>17</v>
      </c>
      <c r="G66" s="73">
        <f t="shared" si="1"/>
        <v>48.17</v>
      </c>
      <c r="H66" s="73">
        <v>14</v>
      </c>
      <c r="I66" s="73">
        <v>6</v>
      </c>
      <c r="J66" s="73">
        <v>12</v>
      </c>
      <c r="K66" s="75">
        <f t="shared" si="2"/>
        <v>32</v>
      </c>
      <c r="L66" s="20">
        <f t="shared" si="3"/>
        <v>80.17</v>
      </c>
    </row>
    <row r="67" spans="1:12" ht="16" thickBot="1" x14ac:dyDescent="0.4">
      <c r="A67" s="72" t="s">
        <v>164</v>
      </c>
      <c r="B67" s="73">
        <v>6</v>
      </c>
      <c r="C67" s="73">
        <v>9</v>
      </c>
      <c r="D67" s="76">
        <v>15.34</v>
      </c>
      <c r="E67" s="74">
        <v>47</v>
      </c>
      <c r="F67" s="73">
        <f t="shared" si="0"/>
        <v>16</v>
      </c>
      <c r="G67" s="73">
        <f t="shared" si="1"/>
        <v>46.34</v>
      </c>
      <c r="H67" s="73">
        <v>10</v>
      </c>
      <c r="I67" s="73">
        <v>7</v>
      </c>
      <c r="J67" s="73">
        <v>12</v>
      </c>
      <c r="K67" s="75">
        <f t="shared" si="2"/>
        <v>29</v>
      </c>
      <c r="L67" s="20">
        <f t="shared" si="3"/>
        <v>75.34</v>
      </c>
    </row>
    <row r="68" spans="1:12" ht="16" thickBot="1" x14ac:dyDescent="0.4">
      <c r="A68" s="72" t="s">
        <v>165</v>
      </c>
      <c r="B68" s="73">
        <v>6.5</v>
      </c>
      <c r="C68" s="73">
        <v>10</v>
      </c>
      <c r="D68" s="73">
        <v>14.67</v>
      </c>
      <c r="E68" s="73">
        <v>49</v>
      </c>
      <c r="F68" s="73">
        <f t="shared" si="0"/>
        <v>16</v>
      </c>
      <c r="G68" s="73">
        <f t="shared" si="1"/>
        <v>47.17</v>
      </c>
      <c r="H68" s="73">
        <v>11</v>
      </c>
      <c r="I68" s="73">
        <v>8</v>
      </c>
      <c r="J68" s="73">
        <v>11</v>
      </c>
      <c r="K68" s="75">
        <f t="shared" si="2"/>
        <v>30</v>
      </c>
      <c r="L68" s="20">
        <f t="shared" si="3"/>
        <v>77.17</v>
      </c>
    </row>
    <row r="69" spans="1:12" ht="16" thickBot="1" x14ac:dyDescent="0.4">
      <c r="A69" s="72" t="s">
        <v>166</v>
      </c>
      <c r="B69" s="73">
        <v>7.5</v>
      </c>
      <c r="C69" s="73">
        <v>9</v>
      </c>
      <c r="D69" s="73">
        <v>17.329999999999998</v>
      </c>
      <c r="E69" s="73">
        <v>49</v>
      </c>
      <c r="F69" s="73">
        <f t="shared" si="0"/>
        <v>16</v>
      </c>
      <c r="G69" s="73">
        <f t="shared" si="1"/>
        <v>49.83</v>
      </c>
      <c r="H69" s="73">
        <v>12</v>
      </c>
      <c r="I69" s="73">
        <v>7</v>
      </c>
      <c r="J69" s="73">
        <v>14</v>
      </c>
      <c r="K69" s="75">
        <f t="shared" si="2"/>
        <v>33</v>
      </c>
      <c r="L69" s="20">
        <f t="shared" si="3"/>
        <v>82.83</v>
      </c>
    </row>
    <row r="70" spans="1:12" ht="16" thickBot="1" x14ac:dyDescent="0.4">
      <c r="A70" s="72" t="s">
        <v>167</v>
      </c>
      <c r="B70" s="73">
        <v>7</v>
      </c>
      <c r="C70" s="73">
        <v>10</v>
      </c>
      <c r="D70" s="73">
        <v>10.67</v>
      </c>
      <c r="E70" s="73">
        <v>48</v>
      </c>
      <c r="F70" s="73">
        <f t="shared" si="0"/>
        <v>16</v>
      </c>
      <c r="G70" s="73">
        <f t="shared" si="1"/>
        <v>43.67</v>
      </c>
      <c r="H70" s="73">
        <v>13</v>
      </c>
      <c r="I70" s="73">
        <v>4</v>
      </c>
      <c r="J70" s="73">
        <v>10</v>
      </c>
      <c r="K70" s="75">
        <f t="shared" si="2"/>
        <v>27</v>
      </c>
      <c r="L70" s="20">
        <f t="shared" si="3"/>
        <v>70.67</v>
      </c>
    </row>
    <row r="71" spans="1:12" ht="16" thickBot="1" x14ac:dyDescent="0.4">
      <c r="A71" s="72" t="s">
        <v>168</v>
      </c>
      <c r="B71" s="73">
        <v>8.5</v>
      </c>
      <c r="C71" s="73">
        <v>10</v>
      </c>
      <c r="D71" s="73">
        <v>15.33</v>
      </c>
      <c r="E71" s="73">
        <v>45</v>
      </c>
      <c r="F71" s="73">
        <f t="shared" si="0"/>
        <v>15</v>
      </c>
      <c r="G71" s="73">
        <f t="shared" si="1"/>
        <v>48.83</v>
      </c>
      <c r="H71" s="73">
        <v>11</v>
      </c>
      <c r="I71" s="73">
        <v>7</v>
      </c>
      <c r="J71" s="73">
        <v>10</v>
      </c>
      <c r="K71" s="75">
        <f t="shared" si="2"/>
        <v>28</v>
      </c>
      <c r="L71" s="20">
        <f t="shared" si="3"/>
        <v>76.83</v>
      </c>
    </row>
    <row r="72" spans="1:12" ht="16" thickBot="1" x14ac:dyDescent="0.4">
      <c r="A72" s="72" t="s">
        <v>169</v>
      </c>
      <c r="B72" s="73">
        <v>8</v>
      </c>
      <c r="C72" s="73">
        <v>10</v>
      </c>
      <c r="D72" s="73">
        <v>15.33</v>
      </c>
      <c r="E72" s="73">
        <v>36</v>
      </c>
      <c r="F72" s="73">
        <f t="shared" si="0"/>
        <v>12</v>
      </c>
      <c r="G72" s="73">
        <f t="shared" si="1"/>
        <v>45.33</v>
      </c>
      <c r="H72" s="73">
        <v>13</v>
      </c>
      <c r="I72" s="73">
        <v>6</v>
      </c>
      <c r="J72" s="73">
        <v>14</v>
      </c>
      <c r="K72" s="75">
        <f t="shared" si="2"/>
        <v>33</v>
      </c>
      <c r="L72" s="20">
        <f t="shared" si="3"/>
        <v>78.33</v>
      </c>
    </row>
  </sheetData>
  <mergeCells count="7">
    <mergeCell ref="A11:A12"/>
    <mergeCell ref="A8:L8"/>
    <mergeCell ref="A1:K1"/>
    <mergeCell ref="A2:K2"/>
    <mergeCell ref="A3:K3"/>
    <mergeCell ref="A4:K4"/>
    <mergeCell ref="A6:C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85"/>
  <sheetViews>
    <sheetView workbookViewId="0">
      <selection activeCell="O13" sqref="O13"/>
    </sheetView>
  </sheetViews>
  <sheetFormatPr defaultRowHeight="15.5" x14ac:dyDescent="0.35"/>
  <sheetData>
    <row r="1" spans="1:11" s="84" customFormat="1" ht="6.75" customHeight="1" x14ac:dyDescent="0.35">
      <c r="B1" s="85"/>
      <c r="C1" s="86"/>
      <c r="I1" s="87"/>
    </row>
    <row r="2" spans="1:11" s="84" customFormat="1" ht="26.25" customHeight="1" x14ac:dyDescent="0.35">
      <c r="B2" s="177"/>
      <c r="C2" s="86"/>
      <c r="I2" s="87"/>
    </row>
    <row r="3" spans="1:11" s="84" customFormat="1" ht="8.9" customHeight="1" x14ac:dyDescent="0.35">
      <c r="B3" s="177"/>
      <c r="C3" s="86"/>
      <c r="I3" s="87"/>
    </row>
    <row r="4" spans="1:11" s="84" customFormat="1" ht="1" customHeight="1" x14ac:dyDescent="0.35">
      <c r="B4" s="85"/>
      <c r="C4" s="86"/>
      <c r="I4" s="87"/>
    </row>
    <row r="5" spans="1:11" x14ac:dyDescent="0.35">
      <c r="A5" s="175" t="s">
        <v>170</v>
      </c>
      <c r="B5" s="175"/>
      <c r="C5" s="175"/>
      <c r="D5" s="175"/>
      <c r="E5" s="175"/>
      <c r="F5" s="175"/>
      <c r="G5" s="175"/>
      <c r="H5" s="175"/>
      <c r="I5" s="175"/>
      <c r="J5" s="175"/>
      <c r="K5" s="175"/>
    </row>
    <row r="6" spans="1:11" x14ac:dyDescent="0.35">
      <c r="A6" s="176" t="s">
        <v>171</v>
      </c>
      <c r="B6" s="176"/>
      <c r="C6" s="176"/>
      <c r="D6" s="176"/>
      <c r="E6" s="176"/>
      <c r="F6" s="176"/>
      <c r="G6" s="176"/>
      <c r="H6" s="176"/>
      <c r="I6" s="176"/>
      <c r="J6" s="176"/>
      <c r="K6" s="176"/>
    </row>
    <row r="7" spans="1:11" x14ac:dyDescent="0.35">
      <c r="A7" s="176" t="s">
        <v>172</v>
      </c>
      <c r="B7" s="176"/>
      <c r="C7" s="176"/>
      <c r="D7" s="176"/>
      <c r="E7" s="176"/>
      <c r="F7" s="176"/>
      <c r="G7" s="176"/>
      <c r="H7" s="176"/>
      <c r="I7" s="176"/>
      <c r="J7" s="176"/>
      <c r="K7" s="176"/>
    </row>
    <row r="8" spans="1:11" x14ac:dyDescent="0.35">
      <c r="A8" s="176" t="s">
        <v>177</v>
      </c>
      <c r="B8" s="176"/>
      <c r="C8" s="176"/>
      <c r="D8" s="176"/>
      <c r="E8" s="176"/>
      <c r="F8" s="176"/>
      <c r="G8" s="176"/>
      <c r="H8" s="176"/>
      <c r="I8" s="176"/>
      <c r="J8" s="176"/>
      <c r="K8" s="176"/>
    </row>
    <row r="9" spans="1:11" s="84" customFormat="1" ht="15.75" customHeight="1" x14ac:dyDescent="0.35">
      <c r="B9" s="85"/>
      <c r="C9" s="86"/>
      <c r="I9" s="87"/>
    </row>
    <row r="10" spans="1:11" s="84" customFormat="1" ht="23.15" customHeight="1" x14ac:dyDescent="0.35">
      <c r="A10" s="87" t="s">
        <v>178</v>
      </c>
      <c r="C10" s="86"/>
      <c r="I10" s="87"/>
    </row>
    <row r="11" spans="1:11" s="84" customFormat="1" ht="14.25" customHeight="1" x14ac:dyDescent="0.35">
      <c r="B11" s="85"/>
      <c r="C11" s="86"/>
      <c r="I11" s="87"/>
    </row>
    <row r="12" spans="1:11" s="86" customFormat="1" ht="60" customHeight="1" x14ac:dyDescent="0.35">
      <c r="B12" s="88" t="s">
        <v>179</v>
      </c>
      <c r="C12" s="89" t="s">
        <v>180</v>
      </c>
      <c r="D12" s="89" t="s">
        <v>181</v>
      </c>
      <c r="E12" s="89" t="s">
        <v>182</v>
      </c>
      <c r="F12" s="89" t="s">
        <v>183</v>
      </c>
      <c r="G12" s="89" t="s">
        <v>184</v>
      </c>
      <c r="H12" s="90" t="s">
        <v>185</v>
      </c>
      <c r="I12" s="90" t="s">
        <v>186</v>
      </c>
      <c r="J12" s="91">
        <v>1</v>
      </c>
      <c r="K12" s="92" t="s">
        <v>15</v>
      </c>
    </row>
    <row r="13" spans="1:11" s="86" customFormat="1" ht="28.5" customHeight="1" x14ac:dyDescent="0.35">
      <c r="B13" s="93">
        <v>1</v>
      </c>
      <c r="C13" s="94">
        <v>6</v>
      </c>
      <c r="D13" s="94">
        <v>23</v>
      </c>
      <c r="E13" s="94">
        <f>(D13/50 *20)</f>
        <v>9.2000000000000011</v>
      </c>
      <c r="F13" s="94">
        <v>15</v>
      </c>
      <c r="G13" s="94">
        <v>13.2</v>
      </c>
      <c r="H13" s="94">
        <v>12</v>
      </c>
      <c r="I13" s="95">
        <v>10</v>
      </c>
      <c r="J13" s="95">
        <f>(C13+E13+F13+G13+H13+I13)</f>
        <v>65.400000000000006</v>
      </c>
      <c r="K13" s="96" t="s">
        <v>30</v>
      </c>
    </row>
    <row r="14" spans="1:11" s="86" customFormat="1" ht="25" customHeight="1" x14ac:dyDescent="0.35">
      <c r="B14" s="93">
        <v>2</v>
      </c>
      <c r="C14" s="94">
        <v>8</v>
      </c>
      <c r="D14" s="94">
        <v>30</v>
      </c>
      <c r="E14" s="94">
        <f t="shared" ref="E14:E77" si="0">(D14/50 *20)</f>
        <v>12</v>
      </c>
      <c r="F14" s="94">
        <v>15</v>
      </c>
      <c r="G14" s="94">
        <v>11.3</v>
      </c>
      <c r="H14" s="94">
        <v>8</v>
      </c>
      <c r="I14" s="95">
        <v>16</v>
      </c>
      <c r="J14" s="95">
        <f t="shared" ref="J14:J77" si="1">(C14+E14+F14+G14+H14+I14)</f>
        <v>70.3</v>
      </c>
      <c r="K14" s="96" t="s">
        <v>19</v>
      </c>
    </row>
    <row r="15" spans="1:11" s="84" customFormat="1" ht="25" customHeight="1" x14ac:dyDescent="0.35">
      <c r="A15" s="86"/>
      <c r="B15" s="93">
        <v>3</v>
      </c>
      <c r="C15" s="94">
        <v>8</v>
      </c>
      <c r="D15" s="94">
        <v>41</v>
      </c>
      <c r="E15" s="94">
        <f t="shared" si="0"/>
        <v>16.399999999999999</v>
      </c>
      <c r="F15" s="94">
        <v>15</v>
      </c>
      <c r="G15" s="94">
        <v>11.7</v>
      </c>
      <c r="H15" s="94">
        <v>15</v>
      </c>
      <c r="I15" s="95">
        <v>15</v>
      </c>
      <c r="J15" s="95">
        <f t="shared" si="1"/>
        <v>81.099999999999994</v>
      </c>
      <c r="K15" s="96" t="s">
        <v>17</v>
      </c>
    </row>
    <row r="16" spans="1:11" s="84" customFormat="1" ht="25" customHeight="1" x14ac:dyDescent="0.35">
      <c r="A16" s="86"/>
      <c r="B16" s="93">
        <v>4</v>
      </c>
      <c r="C16" s="94">
        <v>6</v>
      </c>
      <c r="D16" s="94">
        <v>36</v>
      </c>
      <c r="E16" s="94">
        <f t="shared" si="0"/>
        <v>14.399999999999999</v>
      </c>
      <c r="F16" s="94">
        <v>15</v>
      </c>
      <c r="G16" s="94">
        <v>10.5</v>
      </c>
      <c r="H16" s="94">
        <v>13</v>
      </c>
      <c r="I16" s="95">
        <v>15</v>
      </c>
      <c r="J16" s="95">
        <f t="shared" si="1"/>
        <v>73.900000000000006</v>
      </c>
      <c r="K16" s="96" t="s">
        <v>19</v>
      </c>
    </row>
    <row r="17" spans="1:11" s="84" customFormat="1" ht="25" customHeight="1" x14ac:dyDescent="0.35">
      <c r="A17" s="86"/>
      <c r="B17" s="93">
        <v>5</v>
      </c>
      <c r="C17" s="94">
        <v>8</v>
      </c>
      <c r="D17" s="94">
        <v>30</v>
      </c>
      <c r="E17" s="94">
        <f t="shared" si="0"/>
        <v>12</v>
      </c>
      <c r="F17" s="94">
        <v>15</v>
      </c>
      <c r="G17" s="94">
        <v>13.2</v>
      </c>
      <c r="H17" s="94">
        <v>13</v>
      </c>
      <c r="I17" s="95">
        <v>11</v>
      </c>
      <c r="J17" s="95">
        <f t="shared" si="1"/>
        <v>72.2</v>
      </c>
      <c r="K17" s="96" t="s">
        <v>19</v>
      </c>
    </row>
    <row r="18" spans="1:11" s="84" customFormat="1" ht="25" customHeight="1" x14ac:dyDescent="0.35">
      <c r="A18" s="86"/>
      <c r="B18" s="93">
        <v>6</v>
      </c>
      <c r="C18" s="94">
        <v>10</v>
      </c>
      <c r="D18" s="94">
        <v>44</v>
      </c>
      <c r="E18" s="94">
        <f t="shared" si="0"/>
        <v>17.600000000000001</v>
      </c>
      <c r="F18" s="94">
        <v>15</v>
      </c>
      <c r="G18" s="94">
        <v>13.2</v>
      </c>
      <c r="H18" s="94">
        <v>14</v>
      </c>
      <c r="I18" s="95">
        <v>17</v>
      </c>
      <c r="J18" s="95">
        <f t="shared" si="1"/>
        <v>86.8</v>
      </c>
      <c r="K18" s="96" t="s">
        <v>17</v>
      </c>
    </row>
    <row r="19" spans="1:11" s="84" customFormat="1" ht="25" customHeight="1" x14ac:dyDescent="0.35">
      <c r="B19" s="93">
        <v>7</v>
      </c>
      <c r="C19" s="94">
        <v>9</v>
      </c>
      <c r="D19" s="94">
        <v>48</v>
      </c>
      <c r="E19" s="94">
        <f t="shared" si="0"/>
        <v>19.2</v>
      </c>
      <c r="F19" s="94">
        <v>15</v>
      </c>
      <c r="G19" s="94">
        <v>12.8</v>
      </c>
      <c r="H19" s="94">
        <v>14</v>
      </c>
      <c r="I19" s="95">
        <v>15</v>
      </c>
      <c r="J19" s="95">
        <f t="shared" si="1"/>
        <v>85</v>
      </c>
      <c r="K19" s="96" t="s">
        <v>17</v>
      </c>
    </row>
    <row r="20" spans="1:11" s="84" customFormat="1" ht="25" customHeight="1" x14ac:dyDescent="0.35">
      <c r="B20" s="93">
        <v>8</v>
      </c>
      <c r="C20" s="94">
        <v>6</v>
      </c>
      <c r="D20" s="94">
        <v>37</v>
      </c>
      <c r="E20" s="94">
        <f t="shared" si="0"/>
        <v>14.8</v>
      </c>
      <c r="F20" s="94">
        <v>15</v>
      </c>
      <c r="G20" s="94">
        <v>11.3</v>
      </c>
      <c r="H20" s="94">
        <v>12</v>
      </c>
      <c r="I20" s="95">
        <v>11</v>
      </c>
      <c r="J20" s="95">
        <f t="shared" si="1"/>
        <v>70.099999999999994</v>
      </c>
      <c r="K20" s="96" t="s">
        <v>19</v>
      </c>
    </row>
    <row r="21" spans="1:11" s="84" customFormat="1" ht="33" customHeight="1" x14ac:dyDescent="0.35">
      <c r="B21" s="93">
        <v>9</v>
      </c>
      <c r="C21" s="94">
        <v>8.5</v>
      </c>
      <c r="D21" s="94">
        <v>32</v>
      </c>
      <c r="E21" s="94">
        <f t="shared" si="0"/>
        <v>12.8</v>
      </c>
      <c r="F21" s="94">
        <v>15</v>
      </c>
      <c r="G21" s="94">
        <v>12.9</v>
      </c>
      <c r="H21" s="94">
        <v>18</v>
      </c>
      <c r="I21" s="95">
        <v>16</v>
      </c>
      <c r="J21" s="95">
        <f t="shared" si="1"/>
        <v>83.199999999999989</v>
      </c>
      <c r="K21" s="96" t="s">
        <v>17</v>
      </c>
    </row>
    <row r="22" spans="1:11" s="84" customFormat="1" ht="25" customHeight="1" x14ac:dyDescent="0.35">
      <c r="B22" s="93">
        <v>10</v>
      </c>
      <c r="C22" s="94">
        <v>10</v>
      </c>
      <c r="D22" s="94">
        <v>39</v>
      </c>
      <c r="E22" s="94">
        <f t="shared" si="0"/>
        <v>15.600000000000001</v>
      </c>
      <c r="F22" s="94">
        <v>15</v>
      </c>
      <c r="G22" s="94">
        <v>11.3</v>
      </c>
      <c r="H22" s="94">
        <v>15</v>
      </c>
      <c r="I22" s="95">
        <v>16</v>
      </c>
      <c r="J22" s="95">
        <f t="shared" si="1"/>
        <v>82.9</v>
      </c>
      <c r="K22" s="96" t="s">
        <v>17</v>
      </c>
    </row>
    <row r="23" spans="1:11" s="84" customFormat="1" ht="25" customHeight="1" x14ac:dyDescent="0.35">
      <c r="B23" s="93">
        <v>11</v>
      </c>
      <c r="C23" s="94">
        <v>10</v>
      </c>
      <c r="D23" s="94">
        <v>40</v>
      </c>
      <c r="E23" s="94">
        <f t="shared" si="0"/>
        <v>16</v>
      </c>
      <c r="F23" s="94">
        <v>15</v>
      </c>
      <c r="G23" s="94">
        <v>11.3</v>
      </c>
      <c r="H23" s="94">
        <v>19</v>
      </c>
      <c r="I23" s="95">
        <v>12</v>
      </c>
      <c r="J23" s="95">
        <f t="shared" si="1"/>
        <v>83.3</v>
      </c>
      <c r="K23" s="96" t="s">
        <v>17</v>
      </c>
    </row>
    <row r="24" spans="1:11" s="84" customFormat="1" ht="25" customHeight="1" x14ac:dyDescent="0.35">
      <c r="B24" s="93">
        <v>12</v>
      </c>
      <c r="C24" s="94">
        <v>7</v>
      </c>
      <c r="D24" s="94">
        <v>31</v>
      </c>
      <c r="E24" s="94">
        <f t="shared" si="0"/>
        <v>12.4</v>
      </c>
      <c r="F24" s="94">
        <v>15</v>
      </c>
      <c r="G24" s="94">
        <v>10.5</v>
      </c>
      <c r="H24" s="94">
        <v>12</v>
      </c>
      <c r="I24" s="95">
        <v>12</v>
      </c>
      <c r="J24" s="95">
        <f t="shared" si="1"/>
        <v>68.900000000000006</v>
      </c>
      <c r="K24" s="96" t="s">
        <v>30</v>
      </c>
    </row>
    <row r="25" spans="1:11" s="84" customFormat="1" ht="25" customHeight="1" x14ac:dyDescent="0.35">
      <c r="B25" s="93">
        <v>13</v>
      </c>
      <c r="C25" s="94">
        <v>8</v>
      </c>
      <c r="D25" s="94">
        <v>30</v>
      </c>
      <c r="E25" s="94">
        <f t="shared" si="0"/>
        <v>12</v>
      </c>
      <c r="F25" s="94">
        <v>15</v>
      </c>
      <c r="G25" s="94">
        <v>13.7</v>
      </c>
      <c r="H25" s="94">
        <v>13</v>
      </c>
      <c r="I25" s="95">
        <v>10</v>
      </c>
      <c r="J25" s="95">
        <f t="shared" si="1"/>
        <v>71.7</v>
      </c>
      <c r="K25" s="96" t="s">
        <v>19</v>
      </c>
    </row>
    <row r="26" spans="1:11" s="84" customFormat="1" ht="25" customHeight="1" x14ac:dyDescent="0.35">
      <c r="B26" s="93">
        <v>14</v>
      </c>
      <c r="C26" s="94">
        <v>8.5</v>
      </c>
      <c r="D26" s="94">
        <v>36</v>
      </c>
      <c r="E26" s="94">
        <f t="shared" si="0"/>
        <v>14.399999999999999</v>
      </c>
      <c r="F26" s="94">
        <v>14</v>
      </c>
      <c r="G26" s="94">
        <v>10.5</v>
      </c>
      <c r="H26" s="94">
        <v>14</v>
      </c>
      <c r="I26" s="95">
        <v>11</v>
      </c>
      <c r="J26" s="95">
        <f t="shared" si="1"/>
        <v>72.400000000000006</v>
      </c>
      <c r="K26" s="96" t="s">
        <v>19</v>
      </c>
    </row>
    <row r="27" spans="1:11" s="84" customFormat="1" ht="35.15" customHeight="1" x14ac:dyDescent="0.35">
      <c r="B27" s="93">
        <v>15</v>
      </c>
      <c r="C27" s="94">
        <v>6</v>
      </c>
      <c r="D27" s="94">
        <v>36</v>
      </c>
      <c r="E27" s="94">
        <f t="shared" si="0"/>
        <v>14.399999999999999</v>
      </c>
      <c r="F27" s="94">
        <v>12</v>
      </c>
      <c r="G27" s="94">
        <v>11.3</v>
      </c>
      <c r="H27" s="94">
        <v>14</v>
      </c>
      <c r="I27" s="95">
        <v>8</v>
      </c>
      <c r="J27" s="95">
        <f t="shared" si="1"/>
        <v>65.7</v>
      </c>
      <c r="K27" s="97" t="s">
        <v>30</v>
      </c>
    </row>
    <row r="28" spans="1:11" s="84" customFormat="1" ht="35.15" customHeight="1" x14ac:dyDescent="0.35">
      <c r="B28" s="93">
        <v>16</v>
      </c>
      <c r="C28" s="94">
        <v>8</v>
      </c>
      <c r="D28" s="94">
        <v>28</v>
      </c>
      <c r="E28" s="94">
        <f t="shared" si="0"/>
        <v>11.200000000000001</v>
      </c>
      <c r="F28" s="94">
        <v>14</v>
      </c>
      <c r="G28" s="94">
        <v>11.3</v>
      </c>
      <c r="H28" s="94">
        <v>7</v>
      </c>
      <c r="I28" s="95">
        <v>14</v>
      </c>
      <c r="J28" s="95">
        <f t="shared" si="1"/>
        <v>65.5</v>
      </c>
      <c r="K28" s="97" t="s">
        <v>30</v>
      </c>
    </row>
    <row r="29" spans="1:11" s="84" customFormat="1" ht="25" customHeight="1" x14ac:dyDescent="0.35">
      <c r="B29" s="93">
        <v>17</v>
      </c>
      <c r="C29" s="94">
        <v>5</v>
      </c>
      <c r="D29" s="94">
        <v>38</v>
      </c>
      <c r="E29" s="94">
        <f t="shared" si="0"/>
        <v>15.2</v>
      </c>
      <c r="F29" s="94">
        <v>14</v>
      </c>
      <c r="G29" s="94">
        <v>12.5</v>
      </c>
      <c r="H29" s="94">
        <v>14</v>
      </c>
      <c r="I29" s="95">
        <v>10</v>
      </c>
      <c r="J29" s="95">
        <f t="shared" si="1"/>
        <v>70.7</v>
      </c>
      <c r="K29" s="96" t="s">
        <v>19</v>
      </c>
    </row>
    <row r="30" spans="1:11" s="84" customFormat="1" ht="36" customHeight="1" x14ac:dyDescent="0.35">
      <c r="B30" s="93">
        <v>18</v>
      </c>
      <c r="C30" s="94">
        <v>6</v>
      </c>
      <c r="D30" s="94">
        <v>29</v>
      </c>
      <c r="E30" s="94">
        <f t="shared" si="0"/>
        <v>11.6</v>
      </c>
      <c r="F30" s="94">
        <v>15</v>
      </c>
      <c r="G30" s="94">
        <v>11.3</v>
      </c>
      <c r="H30" s="94">
        <v>10</v>
      </c>
      <c r="I30" s="95">
        <v>14</v>
      </c>
      <c r="J30" s="95">
        <f t="shared" si="1"/>
        <v>67.900000000000006</v>
      </c>
      <c r="K30" s="96" t="s">
        <v>30</v>
      </c>
    </row>
    <row r="31" spans="1:11" s="84" customFormat="1" ht="25" customHeight="1" x14ac:dyDescent="0.35">
      <c r="B31" s="93">
        <v>19</v>
      </c>
      <c r="C31" s="94">
        <v>9</v>
      </c>
      <c r="D31" s="94">
        <v>41</v>
      </c>
      <c r="E31" s="94">
        <f t="shared" si="0"/>
        <v>16.399999999999999</v>
      </c>
      <c r="F31" s="94">
        <v>15</v>
      </c>
      <c r="G31" s="94">
        <v>12.5</v>
      </c>
      <c r="H31" s="94">
        <v>18</v>
      </c>
      <c r="I31" s="95">
        <v>10</v>
      </c>
      <c r="J31" s="95">
        <f t="shared" si="1"/>
        <v>80.900000000000006</v>
      </c>
      <c r="K31" s="96" t="s">
        <v>17</v>
      </c>
    </row>
    <row r="32" spans="1:11" s="84" customFormat="1" ht="25" customHeight="1" x14ac:dyDescent="0.35">
      <c r="B32" s="93">
        <v>20</v>
      </c>
      <c r="C32" s="98">
        <v>0</v>
      </c>
      <c r="D32" s="94">
        <v>39</v>
      </c>
      <c r="E32" s="94">
        <f t="shared" si="0"/>
        <v>15.600000000000001</v>
      </c>
      <c r="F32" s="94">
        <v>15</v>
      </c>
      <c r="G32" s="94">
        <v>10.5</v>
      </c>
      <c r="H32" s="94">
        <v>15</v>
      </c>
      <c r="I32" s="95">
        <v>12</v>
      </c>
      <c r="J32" s="95">
        <f t="shared" si="1"/>
        <v>68.099999999999994</v>
      </c>
      <c r="K32" s="96" t="s">
        <v>30</v>
      </c>
    </row>
    <row r="33" spans="2:11" s="84" customFormat="1" ht="25" customHeight="1" x14ac:dyDescent="0.35">
      <c r="B33" s="93">
        <v>21</v>
      </c>
      <c r="C33" s="94">
        <v>9</v>
      </c>
      <c r="D33" s="94">
        <v>40</v>
      </c>
      <c r="E33" s="94">
        <f t="shared" si="0"/>
        <v>16</v>
      </c>
      <c r="F33" s="94">
        <v>15</v>
      </c>
      <c r="G33" s="94">
        <v>13.2</v>
      </c>
      <c r="H33" s="94">
        <v>13</v>
      </c>
      <c r="I33" s="95">
        <v>15</v>
      </c>
      <c r="J33" s="95">
        <f t="shared" si="1"/>
        <v>81.2</v>
      </c>
      <c r="K33" s="96" t="s">
        <v>17</v>
      </c>
    </row>
    <row r="34" spans="2:11" s="84" customFormat="1" ht="25" customHeight="1" x14ac:dyDescent="0.35">
      <c r="B34" s="93">
        <v>22</v>
      </c>
      <c r="C34" s="94">
        <v>10</v>
      </c>
      <c r="D34" s="94">
        <v>37</v>
      </c>
      <c r="E34" s="94">
        <f t="shared" si="0"/>
        <v>14.8</v>
      </c>
      <c r="F34" s="94">
        <v>15</v>
      </c>
      <c r="G34" s="94">
        <v>11.3</v>
      </c>
      <c r="H34" s="94">
        <v>19</v>
      </c>
      <c r="I34" s="95">
        <v>10</v>
      </c>
      <c r="J34" s="95">
        <f t="shared" si="1"/>
        <v>80.099999999999994</v>
      </c>
      <c r="K34" s="96" t="s">
        <v>17</v>
      </c>
    </row>
    <row r="35" spans="2:11" s="84" customFormat="1" ht="25" customHeight="1" x14ac:dyDescent="0.35">
      <c r="B35" s="93">
        <v>23</v>
      </c>
      <c r="C35" s="94">
        <v>8</v>
      </c>
      <c r="D35" s="94">
        <v>37</v>
      </c>
      <c r="E35" s="94">
        <f t="shared" si="0"/>
        <v>14.8</v>
      </c>
      <c r="F35" s="94">
        <v>15</v>
      </c>
      <c r="G35" s="94">
        <v>11.7</v>
      </c>
      <c r="H35" s="94">
        <v>14</v>
      </c>
      <c r="I35" s="95">
        <v>14</v>
      </c>
      <c r="J35" s="95">
        <f t="shared" si="1"/>
        <v>77.5</v>
      </c>
      <c r="K35" s="96" t="s">
        <v>25</v>
      </c>
    </row>
    <row r="36" spans="2:11" s="84" customFormat="1" ht="25" customHeight="1" x14ac:dyDescent="0.35">
      <c r="B36" s="93">
        <v>24</v>
      </c>
      <c r="C36" s="94">
        <v>6</v>
      </c>
      <c r="D36" s="94">
        <v>40</v>
      </c>
      <c r="E36" s="94">
        <f t="shared" si="0"/>
        <v>16</v>
      </c>
      <c r="F36" s="94">
        <v>15</v>
      </c>
      <c r="G36" s="94">
        <v>11.3</v>
      </c>
      <c r="H36" s="94">
        <v>18</v>
      </c>
      <c r="I36" s="95">
        <v>10</v>
      </c>
      <c r="J36" s="95">
        <f t="shared" si="1"/>
        <v>76.3</v>
      </c>
      <c r="K36" s="96" t="s">
        <v>25</v>
      </c>
    </row>
    <row r="37" spans="2:11" s="84" customFormat="1" ht="25" customHeight="1" x14ac:dyDescent="0.35">
      <c r="B37" s="93">
        <v>25</v>
      </c>
      <c r="C37" s="94">
        <v>8</v>
      </c>
      <c r="D37" s="94">
        <v>30</v>
      </c>
      <c r="E37" s="94">
        <f t="shared" si="0"/>
        <v>12</v>
      </c>
      <c r="F37" s="94">
        <v>15</v>
      </c>
      <c r="G37" s="94">
        <v>12.5</v>
      </c>
      <c r="H37" s="94">
        <v>15</v>
      </c>
      <c r="I37" s="95">
        <v>10</v>
      </c>
      <c r="J37" s="95">
        <f t="shared" si="1"/>
        <v>72.5</v>
      </c>
      <c r="K37" s="96" t="s">
        <v>19</v>
      </c>
    </row>
    <row r="38" spans="2:11" s="84" customFormat="1" ht="25" customHeight="1" x14ac:dyDescent="0.35">
      <c r="B38" s="93">
        <v>26</v>
      </c>
      <c r="C38" s="98">
        <v>7</v>
      </c>
      <c r="D38" s="94">
        <v>33</v>
      </c>
      <c r="E38" s="94">
        <f t="shared" si="0"/>
        <v>13.200000000000001</v>
      </c>
      <c r="F38" s="99">
        <v>9</v>
      </c>
      <c r="G38" s="94">
        <v>13.2</v>
      </c>
      <c r="H38" s="94">
        <v>13</v>
      </c>
      <c r="I38" s="100">
        <v>0</v>
      </c>
      <c r="J38" s="95">
        <f t="shared" si="1"/>
        <v>55.400000000000006</v>
      </c>
      <c r="K38" s="101"/>
    </row>
    <row r="39" spans="2:11" s="84" customFormat="1" ht="33" customHeight="1" x14ac:dyDescent="0.35">
      <c r="B39" s="93">
        <v>27</v>
      </c>
      <c r="C39" s="94">
        <v>7</v>
      </c>
      <c r="D39" s="94">
        <v>40</v>
      </c>
      <c r="E39" s="94">
        <f t="shared" si="0"/>
        <v>16</v>
      </c>
      <c r="F39" s="94">
        <v>15</v>
      </c>
      <c r="G39" s="94">
        <v>12.5</v>
      </c>
      <c r="H39" s="94">
        <v>12</v>
      </c>
      <c r="I39" s="95">
        <v>20</v>
      </c>
      <c r="J39" s="95">
        <f t="shared" si="1"/>
        <v>82.5</v>
      </c>
      <c r="K39" s="96" t="s">
        <v>17</v>
      </c>
    </row>
    <row r="40" spans="2:11" s="84" customFormat="1" ht="25" customHeight="1" x14ac:dyDescent="0.35">
      <c r="B40" s="93">
        <v>28</v>
      </c>
      <c r="C40" s="94">
        <v>8.5</v>
      </c>
      <c r="D40" s="94">
        <v>33</v>
      </c>
      <c r="E40" s="94">
        <f t="shared" si="0"/>
        <v>13.200000000000001</v>
      </c>
      <c r="F40" s="94">
        <v>15</v>
      </c>
      <c r="G40" s="94">
        <v>10.5</v>
      </c>
      <c r="H40" s="94">
        <v>13</v>
      </c>
      <c r="I40" s="95">
        <v>15</v>
      </c>
      <c r="J40" s="95">
        <f t="shared" si="1"/>
        <v>75.2</v>
      </c>
      <c r="K40" s="96" t="s">
        <v>25</v>
      </c>
    </row>
    <row r="41" spans="2:11" s="84" customFormat="1" ht="36" customHeight="1" x14ac:dyDescent="0.35">
      <c r="B41" s="93">
        <v>29</v>
      </c>
      <c r="C41" s="94">
        <v>10</v>
      </c>
      <c r="D41" s="94">
        <v>40</v>
      </c>
      <c r="E41" s="94">
        <f t="shared" si="0"/>
        <v>16</v>
      </c>
      <c r="F41" s="94">
        <v>15</v>
      </c>
      <c r="G41" s="94">
        <v>12.9</v>
      </c>
      <c r="H41" s="94">
        <v>17</v>
      </c>
      <c r="I41" s="95">
        <v>13</v>
      </c>
      <c r="J41" s="95">
        <f t="shared" si="1"/>
        <v>83.9</v>
      </c>
      <c r="K41" s="96" t="s">
        <v>17</v>
      </c>
    </row>
    <row r="42" spans="2:11" s="84" customFormat="1" ht="33" customHeight="1" x14ac:dyDescent="0.35">
      <c r="B42" s="93">
        <v>30</v>
      </c>
      <c r="C42" s="94">
        <v>6</v>
      </c>
      <c r="D42" s="94">
        <v>28</v>
      </c>
      <c r="E42" s="94">
        <f t="shared" si="0"/>
        <v>11.200000000000001</v>
      </c>
      <c r="F42" s="94">
        <v>15</v>
      </c>
      <c r="G42" s="94">
        <v>12.5</v>
      </c>
      <c r="H42" s="94">
        <v>12</v>
      </c>
      <c r="I42" s="95">
        <v>16</v>
      </c>
      <c r="J42" s="95">
        <f t="shared" si="1"/>
        <v>72.7</v>
      </c>
      <c r="K42" s="96" t="s">
        <v>19</v>
      </c>
    </row>
    <row r="43" spans="2:11" s="84" customFormat="1" ht="34" customHeight="1" x14ac:dyDescent="0.35">
      <c r="B43" s="93">
        <v>31</v>
      </c>
      <c r="C43" s="94">
        <v>8</v>
      </c>
      <c r="D43" s="94">
        <v>40</v>
      </c>
      <c r="E43" s="94">
        <f t="shared" si="0"/>
        <v>16</v>
      </c>
      <c r="F43" s="94">
        <v>15</v>
      </c>
      <c r="G43" s="94">
        <v>13.9</v>
      </c>
      <c r="H43" s="94">
        <v>17</v>
      </c>
      <c r="I43" s="95">
        <v>18</v>
      </c>
      <c r="J43" s="95">
        <f t="shared" si="1"/>
        <v>87.9</v>
      </c>
      <c r="K43" s="96" t="s">
        <v>17</v>
      </c>
    </row>
    <row r="44" spans="2:11" s="84" customFormat="1" ht="25" customHeight="1" x14ac:dyDescent="0.35">
      <c r="B44" s="93">
        <v>32</v>
      </c>
      <c r="C44" s="94">
        <v>6.5</v>
      </c>
      <c r="D44" s="94">
        <v>44</v>
      </c>
      <c r="E44" s="94">
        <f t="shared" si="0"/>
        <v>17.600000000000001</v>
      </c>
      <c r="F44" s="94">
        <v>15</v>
      </c>
      <c r="G44" s="94">
        <v>12.8</v>
      </c>
      <c r="H44" s="94">
        <v>13</v>
      </c>
      <c r="I44" s="95">
        <v>20</v>
      </c>
      <c r="J44" s="95">
        <f t="shared" si="1"/>
        <v>84.9</v>
      </c>
      <c r="K44" s="96" t="s">
        <v>17</v>
      </c>
    </row>
    <row r="45" spans="2:11" s="84" customFormat="1" ht="34" customHeight="1" x14ac:dyDescent="0.35">
      <c r="B45" s="93">
        <v>33</v>
      </c>
      <c r="C45" s="94">
        <v>8.5</v>
      </c>
      <c r="D45" s="94">
        <v>43</v>
      </c>
      <c r="E45" s="94">
        <f t="shared" si="0"/>
        <v>17.2</v>
      </c>
      <c r="F45" s="94">
        <v>14</v>
      </c>
      <c r="G45" s="94">
        <v>11.7</v>
      </c>
      <c r="H45" s="94">
        <v>20</v>
      </c>
      <c r="I45" s="95">
        <v>15</v>
      </c>
      <c r="J45" s="95">
        <f t="shared" si="1"/>
        <v>86.4</v>
      </c>
      <c r="K45" s="96" t="s">
        <v>17</v>
      </c>
    </row>
    <row r="46" spans="2:11" s="84" customFormat="1" ht="25" customHeight="1" x14ac:dyDescent="0.35">
      <c r="B46" s="93">
        <v>34</v>
      </c>
      <c r="C46" s="94">
        <v>6</v>
      </c>
      <c r="D46" s="94">
        <v>31</v>
      </c>
      <c r="E46" s="94">
        <f t="shared" si="0"/>
        <v>12.4</v>
      </c>
      <c r="F46" s="94">
        <v>15</v>
      </c>
      <c r="G46" s="94">
        <v>11.7</v>
      </c>
      <c r="H46" s="94">
        <v>13</v>
      </c>
      <c r="I46" s="95">
        <v>12</v>
      </c>
      <c r="J46" s="95">
        <f t="shared" si="1"/>
        <v>70.099999999999994</v>
      </c>
      <c r="K46" s="96" t="s">
        <v>19</v>
      </c>
    </row>
    <row r="47" spans="2:11" s="84" customFormat="1" ht="35.15" customHeight="1" x14ac:dyDescent="0.35">
      <c r="B47" s="93">
        <v>35</v>
      </c>
      <c r="C47" s="94">
        <v>10</v>
      </c>
      <c r="D47" s="94">
        <v>33</v>
      </c>
      <c r="E47" s="94">
        <f t="shared" si="0"/>
        <v>13.200000000000001</v>
      </c>
      <c r="F47" s="94">
        <v>15</v>
      </c>
      <c r="G47" s="94">
        <v>13.7</v>
      </c>
      <c r="H47" s="94">
        <v>10</v>
      </c>
      <c r="I47" s="95">
        <v>16</v>
      </c>
      <c r="J47" s="95">
        <f t="shared" si="1"/>
        <v>77.900000000000006</v>
      </c>
      <c r="K47" s="96" t="s">
        <v>25</v>
      </c>
    </row>
    <row r="48" spans="2:11" s="84" customFormat="1" ht="25" customHeight="1" x14ac:dyDescent="0.35">
      <c r="B48" s="102">
        <v>36</v>
      </c>
      <c r="C48" s="99">
        <v>7</v>
      </c>
      <c r="D48" s="99">
        <v>20</v>
      </c>
      <c r="E48" s="99">
        <f t="shared" si="0"/>
        <v>8</v>
      </c>
      <c r="F48" s="99">
        <v>5</v>
      </c>
      <c r="G48" s="99">
        <v>0</v>
      </c>
      <c r="H48" s="99">
        <v>0</v>
      </c>
      <c r="I48" s="100">
        <v>0</v>
      </c>
      <c r="J48" s="100">
        <f t="shared" si="1"/>
        <v>20</v>
      </c>
      <c r="K48" s="103" t="s">
        <v>187</v>
      </c>
    </row>
    <row r="49" spans="2:11" s="84" customFormat="1" ht="25" customHeight="1" x14ac:dyDescent="0.35">
      <c r="B49" s="93">
        <v>37</v>
      </c>
      <c r="C49" s="94">
        <v>10</v>
      </c>
      <c r="D49" s="94">
        <v>38</v>
      </c>
      <c r="E49" s="94">
        <f t="shared" si="0"/>
        <v>15.2</v>
      </c>
      <c r="F49" s="94">
        <v>14</v>
      </c>
      <c r="G49" s="94">
        <v>12.9</v>
      </c>
      <c r="H49" s="94">
        <v>18</v>
      </c>
      <c r="I49" s="95">
        <v>17</v>
      </c>
      <c r="J49" s="95">
        <f t="shared" si="1"/>
        <v>87.1</v>
      </c>
      <c r="K49" s="96" t="s">
        <v>17</v>
      </c>
    </row>
    <row r="50" spans="2:11" s="84" customFormat="1" ht="25" customHeight="1" x14ac:dyDescent="0.35">
      <c r="B50" s="93">
        <v>38</v>
      </c>
      <c r="C50" s="94">
        <v>10</v>
      </c>
      <c r="D50" s="94">
        <v>41</v>
      </c>
      <c r="E50" s="94">
        <f t="shared" si="0"/>
        <v>16.399999999999999</v>
      </c>
      <c r="F50" s="94">
        <v>15</v>
      </c>
      <c r="G50" s="94">
        <v>12.8</v>
      </c>
      <c r="H50" s="94">
        <v>14</v>
      </c>
      <c r="I50" s="95">
        <v>14</v>
      </c>
      <c r="J50" s="95">
        <f t="shared" si="1"/>
        <v>82.2</v>
      </c>
      <c r="K50" s="96" t="s">
        <v>17</v>
      </c>
    </row>
    <row r="51" spans="2:11" s="84" customFormat="1" ht="25" customHeight="1" x14ac:dyDescent="0.35">
      <c r="B51" s="93">
        <v>39</v>
      </c>
      <c r="C51" s="94">
        <v>10</v>
      </c>
      <c r="D51" s="94">
        <v>38</v>
      </c>
      <c r="E51" s="94">
        <f t="shared" si="0"/>
        <v>15.2</v>
      </c>
      <c r="F51" s="94">
        <v>15</v>
      </c>
      <c r="G51" s="94">
        <v>13.7</v>
      </c>
      <c r="H51" s="94">
        <v>19</v>
      </c>
      <c r="I51" s="95">
        <v>15</v>
      </c>
      <c r="J51" s="95">
        <f t="shared" si="1"/>
        <v>87.9</v>
      </c>
      <c r="K51" s="96" t="s">
        <v>17</v>
      </c>
    </row>
    <row r="52" spans="2:11" s="84" customFormat="1" ht="25" customHeight="1" x14ac:dyDescent="0.35">
      <c r="B52" s="93">
        <v>40</v>
      </c>
      <c r="C52" s="94">
        <v>6.5</v>
      </c>
      <c r="D52" s="94">
        <v>36</v>
      </c>
      <c r="E52" s="94">
        <f t="shared" si="0"/>
        <v>14.399999999999999</v>
      </c>
      <c r="F52" s="94">
        <v>13</v>
      </c>
      <c r="G52" s="94">
        <v>12.5</v>
      </c>
      <c r="H52" s="94">
        <v>14</v>
      </c>
      <c r="I52" s="95">
        <v>15</v>
      </c>
      <c r="J52" s="95">
        <f t="shared" si="1"/>
        <v>75.400000000000006</v>
      </c>
      <c r="K52" s="96" t="s">
        <v>25</v>
      </c>
    </row>
    <row r="53" spans="2:11" s="84" customFormat="1" ht="25" customHeight="1" x14ac:dyDescent="0.35">
      <c r="B53" s="93">
        <v>41</v>
      </c>
      <c r="C53" s="94">
        <v>8.5</v>
      </c>
      <c r="D53" s="94">
        <v>40</v>
      </c>
      <c r="E53" s="94">
        <f t="shared" si="0"/>
        <v>16</v>
      </c>
      <c r="F53" s="94">
        <v>15</v>
      </c>
      <c r="G53" s="94">
        <v>10.5</v>
      </c>
      <c r="H53" s="94">
        <v>12</v>
      </c>
      <c r="I53" s="95">
        <v>16</v>
      </c>
      <c r="J53" s="95">
        <f t="shared" si="1"/>
        <v>78</v>
      </c>
      <c r="K53" s="96" t="s">
        <v>25</v>
      </c>
    </row>
    <row r="54" spans="2:11" s="84" customFormat="1" ht="25" customHeight="1" x14ac:dyDescent="0.35">
      <c r="B54" s="93">
        <v>42</v>
      </c>
      <c r="C54" s="94">
        <v>10</v>
      </c>
      <c r="D54" s="94">
        <v>41</v>
      </c>
      <c r="E54" s="94">
        <f t="shared" si="0"/>
        <v>16.399999999999999</v>
      </c>
      <c r="F54" s="94">
        <v>15</v>
      </c>
      <c r="G54" s="94">
        <v>10.5</v>
      </c>
      <c r="H54" s="94">
        <v>11</v>
      </c>
      <c r="I54" s="95">
        <v>13</v>
      </c>
      <c r="J54" s="95">
        <f t="shared" si="1"/>
        <v>75.900000000000006</v>
      </c>
      <c r="K54" s="96" t="s">
        <v>25</v>
      </c>
    </row>
    <row r="55" spans="2:11" s="84" customFormat="1" ht="25" customHeight="1" x14ac:dyDescent="0.35">
      <c r="B55" s="93">
        <v>43</v>
      </c>
      <c r="C55" s="94">
        <v>6.5</v>
      </c>
      <c r="D55" s="94">
        <v>42</v>
      </c>
      <c r="E55" s="94">
        <f t="shared" si="0"/>
        <v>16.8</v>
      </c>
      <c r="F55" s="94">
        <v>15</v>
      </c>
      <c r="G55" s="94">
        <v>12.8</v>
      </c>
      <c r="H55" s="94">
        <v>15</v>
      </c>
      <c r="I55" s="95">
        <v>18</v>
      </c>
      <c r="J55" s="95">
        <f t="shared" si="1"/>
        <v>84.1</v>
      </c>
      <c r="K55" s="96" t="s">
        <v>17</v>
      </c>
    </row>
    <row r="56" spans="2:11" s="84" customFormat="1" ht="25" customHeight="1" x14ac:dyDescent="0.35">
      <c r="B56" s="93">
        <v>44</v>
      </c>
      <c r="C56" s="94">
        <v>7</v>
      </c>
      <c r="D56" s="94">
        <v>37</v>
      </c>
      <c r="E56" s="94">
        <f t="shared" si="0"/>
        <v>14.8</v>
      </c>
      <c r="F56" s="94">
        <v>15</v>
      </c>
      <c r="G56" s="94">
        <v>12.5</v>
      </c>
      <c r="H56" s="94">
        <v>14</v>
      </c>
      <c r="I56" s="95">
        <v>14</v>
      </c>
      <c r="J56" s="95">
        <f t="shared" si="1"/>
        <v>77.3</v>
      </c>
      <c r="K56" s="96" t="s">
        <v>25</v>
      </c>
    </row>
    <row r="57" spans="2:11" s="84" customFormat="1" ht="25" customHeight="1" x14ac:dyDescent="0.35">
      <c r="B57" s="93">
        <v>45</v>
      </c>
      <c r="C57" s="94">
        <v>8.5</v>
      </c>
      <c r="D57" s="94">
        <v>44</v>
      </c>
      <c r="E57" s="94">
        <f t="shared" si="0"/>
        <v>17.600000000000001</v>
      </c>
      <c r="F57" s="94">
        <v>15</v>
      </c>
      <c r="G57" s="94">
        <v>13.9</v>
      </c>
      <c r="H57" s="94">
        <v>14</v>
      </c>
      <c r="I57" s="95">
        <v>18</v>
      </c>
      <c r="J57" s="95">
        <f t="shared" si="1"/>
        <v>87</v>
      </c>
      <c r="K57" s="96" t="s">
        <v>17</v>
      </c>
    </row>
    <row r="58" spans="2:11" s="84" customFormat="1" ht="25" customHeight="1" x14ac:dyDescent="0.35">
      <c r="B58" s="93">
        <v>46</v>
      </c>
      <c r="C58" s="94">
        <v>8.5</v>
      </c>
      <c r="D58" s="94">
        <v>43</v>
      </c>
      <c r="E58" s="94">
        <f t="shared" si="0"/>
        <v>17.2</v>
      </c>
      <c r="F58" s="94">
        <v>15</v>
      </c>
      <c r="G58" s="94">
        <v>12.8</v>
      </c>
      <c r="H58" s="94">
        <v>11</v>
      </c>
      <c r="I58" s="95">
        <v>17</v>
      </c>
      <c r="J58" s="95">
        <f t="shared" si="1"/>
        <v>81.5</v>
      </c>
      <c r="K58" s="96" t="s">
        <v>17</v>
      </c>
    </row>
    <row r="59" spans="2:11" s="84" customFormat="1" ht="25" customHeight="1" x14ac:dyDescent="0.35">
      <c r="B59" s="93">
        <v>47</v>
      </c>
      <c r="C59" s="98">
        <v>7</v>
      </c>
      <c r="D59" s="94">
        <v>32</v>
      </c>
      <c r="E59" s="94">
        <f t="shared" si="0"/>
        <v>12.8</v>
      </c>
      <c r="F59" s="94">
        <v>15</v>
      </c>
      <c r="G59" s="94">
        <v>12.5</v>
      </c>
      <c r="H59" s="94">
        <v>10</v>
      </c>
      <c r="I59" s="95">
        <v>13</v>
      </c>
      <c r="J59" s="95">
        <f t="shared" si="1"/>
        <v>70.3</v>
      </c>
      <c r="K59" s="96" t="s">
        <v>19</v>
      </c>
    </row>
    <row r="60" spans="2:11" s="84" customFormat="1" ht="25" customHeight="1" x14ac:dyDescent="0.35">
      <c r="B60" s="93">
        <v>48</v>
      </c>
      <c r="C60" s="94">
        <v>8.5</v>
      </c>
      <c r="D60" s="94">
        <v>37</v>
      </c>
      <c r="E60" s="94">
        <f t="shared" si="0"/>
        <v>14.8</v>
      </c>
      <c r="F60" s="94">
        <v>13</v>
      </c>
      <c r="G60" s="94">
        <v>10.5</v>
      </c>
      <c r="H60" s="94">
        <v>13</v>
      </c>
      <c r="I60" s="95">
        <v>16</v>
      </c>
      <c r="J60" s="95">
        <f t="shared" si="1"/>
        <v>75.8</v>
      </c>
      <c r="K60" s="96" t="s">
        <v>25</v>
      </c>
    </row>
    <row r="61" spans="2:11" s="84" customFormat="1" ht="34" customHeight="1" x14ac:dyDescent="0.35">
      <c r="B61" s="93">
        <v>49</v>
      </c>
      <c r="C61" s="94">
        <v>10</v>
      </c>
      <c r="D61" s="94">
        <v>32</v>
      </c>
      <c r="E61" s="94">
        <f t="shared" si="0"/>
        <v>12.8</v>
      </c>
      <c r="F61" s="94">
        <v>15</v>
      </c>
      <c r="G61" s="94">
        <v>13.2</v>
      </c>
      <c r="H61" s="94">
        <v>13</v>
      </c>
      <c r="I61" s="95">
        <v>13</v>
      </c>
      <c r="J61" s="95">
        <f t="shared" si="1"/>
        <v>77</v>
      </c>
      <c r="K61" s="96" t="s">
        <v>25</v>
      </c>
    </row>
    <row r="62" spans="2:11" s="84" customFormat="1" ht="25" customHeight="1" x14ac:dyDescent="0.35">
      <c r="B62" s="93">
        <v>50</v>
      </c>
      <c r="C62" s="94">
        <v>8</v>
      </c>
      <c r="D62" s="94">
        <v>41</v>
      </c>
      <c r="E62" s="94">
        <f t="shared" si="0"/>
        <v>16.399999999999999</v>
      </c>
      <c r="F62" s="94">
        <v>15</v>
      </c>
      <c r="G62" s="94">
        <v>9.8000000000000007</v>
      </c>
      <c r="H62" s="94">
        <v>20</v>
      </c>
      <c r="I62" s="95">
        <v>14</v>
      </c>
      <c r="J62" s="95">
        <f t="shared" si="1"/>
        <v>83.2</v>
      </c>
      <c r="K62" s="96" t="s">
        <v>17</v>
      </c>
    </row>
    <row r="63" spans="2:11" s="84" customFormat="1" ht="25" customHeight="1" x14ac:dyDescent="0.35">
      <c r="B63" s="93">
        <v>51</v>
      </c>
      <c r="C63" s="94">
        <v>8</v>
      </c>
      <c r="D63" s="94">
        <v>30</v>
      </c>
      <c r="E63" s="94">
        <f t="shared" si="0"/>
        <v>12</v>
      </c>
      <c r="F63" s="94">
        <v>8</v>
      </c>
      <c r="G63" s="94">
        <v>13.9</v>
      </c>
      <c r="H63" s="99">
        <v>13</v>
      </c>
      <c r="I63" s="95">
        <v>11</v>
      </c>
      <c r="J63" s="95">
        <f t="shared" si="1"/>
        <v>65.900000000000006</v>
      </c>
      <c r="K63" s="101" t="s">
        <v>30</v>
      </c>
    </row>
    <row r="64" spans="2:11" s="84" customFormat="1" ht="25" customHeight="1" x14ac:dyDescent="0.35">
      <c r="B64" s="93">
        <v>52</v>
      </c>
      <c r="C64" s="94">
        <v>10</v>
      </c>
      <c r="D64" s="94">
        <v>44</v>
      </c>
      <c r="E64" s="94">
        <f t="shared" si="0"/>
        <v>17.600000000000001</v>
      </c>
      <c r="F64" s="94">
        <v>15</v>
      </c>
      <c r="G64" s="94">
        <v>13.9</v>
      </c>
      <c r="H64" s="94">
        <v>14</v>
      </c>
      <c r="I64" s="95">
        <v>20</v>
      </c>
      <c r="J64" s="95">
        <f t="shared" si="1"/>
        <v>90.5</v>
      </c>
      <c r="K64" s="96" t="s">
        <v>188</v>
      </c>
    </row>
    <row r="65" spans="2:11" s="84" customFormat="1" ht="25" customHeight="1" x14ac:dyDescent="0.35">
      <c r="B65" s="93">
        <v>53</v>
      </c>
      <c r="C65" s="94">
        <v>9</v>
      </c>
      <c r="D65" s="94">
        <v>45</v>
      </c>
      <c r="E65" s="94">
        <f t="shared" si="0"/>
        <v>18</v>
      </c>
      <c r="F65" s="94">
        <v>15</v>
      </c>
      <c r="G65" s="94">
        <v>13.2</v>
      </c>
      <c r="H65" s="94">
        <v>11</v>
      </c>
      <c r="I65" s="95">
        <v>15</v>
      </c>
      <c r="J65" s="95">
        <f t="shared" si="1"/>
        <v>81.2</v>
      </c>
      <c r="K65" s="96" t="s">
        <v>17</v>
      </c>
    </row>
    <row r="66" spans="2:11" s="84" customFormat="1" ht="25" customHeight="1" x14ac:dyDescent="0.35">
      <c r="B66" s="93">
        <v>54</v>
      </c>
      <c r="C66" s="94">
        <v>9</v>
      </c>
      <c r="D66" s="94">
        <v>41</v>
      </c>
      <c r="E66" s="94">
        <f t="shared" si="0"/>
        <v>16.399999999999999</v>
      </c>
      <c r="F66" s="94">
        <v>15</v>
      </c>
      <c r="G66" s="94">
        <v>13.2</v>
      </c>
      <c r="H66" s="94">
        <v>15</v>
      </c>
      <c r="I66" s="95">
        <v>16</v>
      </c>
      <c r="J66" s="95">
        <f t="shared" si="1"/>
        <v>84.6</v>
      </c>
      <c r="K66" s="96" t="s">
        <v>17</v>
      </c>
    </row>
    <row r="67" spans="2:11" s="84" customFormat="1" ht="25" customHeight="1" x14ac:dyDescent="0.35">
      <c r="B67" s="93">
        <v>55</v>
      </c>
      <c r="C67" s="94">
        <v>10</v>
      </c>
      <c r="D67" s="94">
        <v>44</v>
      </c>
      <c r="E67" s="94">
        <f t="shared" si="0"/>
        <v>17.600000000000001</v>
      </c>
      <c r="F67" s="94">
        <v>15</v>
      </c>
      <c r="G67" s="94">
        <v>13.2</v>
      </c>
      <c r="H67" s="94">
        <v>14</v>
      </c>
      <c r="I67" s="95">
        <v>16</v>
      </c>
      <c r="J67" s="95">
        <f t="shared" si="1"/>
        <v>85.8</v>
      </c>
      <c r="K67" s="96" t="s">
        <v>17</v>
      </c>
    </row>
    <row r="68" spans="2:11" s="84" customFormat="1" ht="25" customHeight="1" x14ac:dyDescent="0.35">
      <c r="B68" s="93">
        <v>56</v>
      </c>
      <c r="C68" s="94">
        <v>9</v>
      </c>
      <c r="D68" s="94">
        <v>42</v>
      </c>
      <c r="E68" s="94">
        <f t="shared" si="0"/>
        <v>16.8</v>
      </c>
      <c r="F68" s="94">
        <v>15</v>
      </c>
      <c r="G68" s="94">
        <v>13.2</v>
      </c>
      <c r="H68" s="94">
        <v>13</v>
      </c>
      <c r="I68" s="95">
        <v>17</v>
      </c>
      <c r="J68" s="95">
        <f t="shared" si="1"/>
        <v>84</v>
      </c>
      <c r="K68" s="96" t="s">
        <v>17</v>
      </c>
    </row>
    <row r="69" spans="2:11" s="84" customFormat="1" ht="25" customHeight="1" x14ac:dyDescent="0.35">
      <c r="B69" s="93">
        <v>57</v>
      </c>
      <c r="C69" s="94">
        <v>10</v>
      </c>
      <c r="D69" s="94">
        <v>37</v>
      </c>
      <c r="E69" s="94">
        <f t="shared" si="0"/>
        <v>14.8</v>
      </c>
      <c r="F69" s="94">
        <v>15</v>
      </c>
      <c r="G69" s="94">
        <v>12.8</v>
      </c>
      <c r="H69" s="94">
        <v>18</v>
      </c>
      <c r="I69" s="95">
        <v>18</v>
      </c>
      <c r="J69" s="95">
        <f t="shared" si="1"/>
        <v>88.6</v>
      </c>
      <c r="K69" s="96" t="s">
        <v>17</v>
      </c>
    </row>
    <row r="70" spans="2:11" s="84" customFormat="1" ht="25" customHeight="1" x14ac:dyDescent="0.35">
      <c r="B70" s="93">
        <v>58</v>
      </c>
      <c r="C70" s="94">
        <v>10</v>
      </c>
      <c r="D70" s="94">
        <v>28</v>
      </c>
      <c r="E70" s="94">
        <f t="shared" si="0"/>
        <v>11.200000000000001</v>
      </c>
      <c r="F70" s="94">
        <v>15</v>
      </c>
      <c r="G70" s="94">
        <v>13.2</v>
      </c>
      <c r="H70" s="94">
        <v>12</v>
      </c>
      <c r="I70" s="95">
        <v>14</v>
      </c>
      <c r="J70" s="95">
        <f t="shared" si="1"/>
        <v>75.400000000000006</v>
      </c>
      <c r="K70" s="96" t="s">
        <v>25</v>
      </c>
    </row>
    <row r="71" spans="2:11" s="84" customFormat="1" ht="25" customHeight="1" x14ac:dyDescent="0.35">
      <c r="B71" s="93">
        <v>59</v>
      </c>
      <c r="C71" s="94">
        <v>9</v>
      </c>
      <c r="D71" s="94">
        <v>44</v>
      </c>
      <c r="E71" s="94">
        <f t="shared" si="0"/>
        <v>17.600000000000001</v>
      </c>
      <c r="F71" s="94">
        <v>15</v>
      </c>
      <c r="G71" s="94">
        <v>11.3</v>
      </c>
      <c r="H71" s="94">
        <v>18</v>
      </c>
      <c r="I71" s="95">
        <v>15</v>
      </c>
      <c r="J71" s="95">
        <f t="shared" si="1"/>
        <v>85.9</v>
      </c>
      <c r="K71" s="96" t="s">
        <v>17</v>
      </c>
    </row>
    <row r="72" spans="2:11" s="84" customFormat="1" ht="25" customHeight="1" x14ac:dyDescent="0.35">
      <c r="B72" s="93">
        <v>60</v>
      </c>
      <c r="C72" s="94">
        <v>8.5</v>
      </c>
      <c r="D72" s="94">
        <v>47</v>
      </c>
      <c r="E72" s="94">
        <f t="shared" si="0"/>
        <v>18.799999999999997</v>
      </c>
      <c r="F72" s="94">
        <v>15</v>
      </c>
      <c r="G72" s="94">
        <v>13.2</v>
      </c>
      <c r="H72" s="94">
        <v>14</v>
      </c>
      <c r="I72" s="95">
        <v>20</v>
      </c>
      <c r="J72" s="95">
        <f t="shared" si="1"/>
        <v>89.5</v>
      </c>
      <c r="K72" s="96" t="s">
        <v>17</v>
      </c>
    </row>
    <row r="73" spans="2:11" s="84" customFormat="1" ht="25" customHeight="1" x14ac:dyDescent="0.35">
      <c r="B73" s="93">
        <v>61</v>
      </c>
      <c r="C73" s="94">
        <v>10</v>
      </c>
      <c r="D73" s="94">
        <v>42</v>
      </c>
      <c r="E73" s="94">
        <f t="shared" si="0"/>
        <v>16.8</v>
      </c>
      <c r="F73" s="94">
        <v>15</v>
      </c>
      <c r="G73" s="94">
        <v>11.3</v>
      </c>
      <c r="H73" s="94">
        <v>13</v>
      </c>
      <c r="I73" s="95">
        <v>9</v>
      </c>
      <c r="J73" s="95">
        <f t="shared" si="1"/>
        <v>75.099999999999994</v>
      </c>
      <c r="K73" s="96" t="s">
        <v>25</v>
      </c>
    </row>
    <row r="74" spans="2:11" s="84" customFormat="1" ht="25" customHeight="1" x14ac:dyDescent="0.35">
      <c r="B74" s="93">
        <v>62</v>
      </c>
      <c r="C74" s="94">
        <v>7</v>
      </c>
      <c r="D74" s="94">
        <v>43</v>
      </c>
      <c r="E74" s="94">
        <f t="shared" si="0"/>
        <v>17.2</v>
      </c>
      <c r="F74" s="94">
        <v>15</v>
      </c>
      <c r="G74" s="94">
        <v>13.7</v>
      </c>
      <c r="H74" s="94">
        <v>10</v>
      </c>
      <c r="I74" s="95">
        <v>10</v>
      </c>
      <c r="J74" s="95">
        <f t="shared" si="1"/>
        <v>72.900000000000006</v>
      </c>
      <c r="K74" s="96" t="s">
        <v>19</v>
      </c>
    </row>
    <row r="75" spans="2:11" s="84" customFormat="1" ht="25" customHeight="1" x14ac:dyDescent="0.35">
      <c r="B75" s="93">
        <v>63</v>
      </c>
      <c r="C75" s="94">
        <v>10</v>
      </c>
      <c r="D75" s="94">
        <v>39</v>
      </c>
      <c r="E75" s="94">
        <f t="shared" si="0"/>
        <v>15.600000000000001</v>
      </c>
      <c r="F75" s="94">
        <v>15</v>
      </c>
      <c r="G75" s="94">
        <v>12.8</v>
      </c>
      <c r="H75" s="94">
        <v>13</v>
      </c>
      <c r="I75" s="95">
        <v>14</v>
      </c>
      <c r="J75" s="95">
        <f t="shared" si="1"/>
        <v>80.400000000000006</v>
      </c>
      <c r="K75" s="96" t="s">
        <v>17</v>
      </c>
    </row>
    <row r="76" spans="2:11" s="84" customFormat="1" ht="25" customHeight="1" x14ac:dyDescent="0.35">
      <c r="B76" s="93">
        <v>64</v>
      </c>
      <c r="C76" s="94">
        <v>8.5</v>
      </c>
      <c r="D76" s="94">
        <v>36</v>
      </c>
      <c r="E76" s="94">
        <f t="shared" si="0"/>
        <v>14.399999999999999</v>
      </c>
      <c r="F76" s="94">
        <v>14</v>
      </c>
      <c r="G76" s="94">
        <v>12.5</v>
      </c>
      <c r="H76" s="94">
        <v>13</v>
      </c>
      <c r="I76" s="95">
        <v>14</v>
      </c>
      <c r="J76" s="95">
        <f t="shared" si="1"/>
        <v>76.400000000000006</v>
      </c>
      <c r="K76" s="96" t="s">
        <v>25</v>
      </c>
    </row>
    <row r="77" spans="2:11" s="84" customFormat="1" ht="25" customHeight="1" x14ac:dyDescent="0.35">
      <c r="B77" s="93">
        <v>65</v>
      </c>
      <c r="C77" s="94">
        <v>9</v>
      </c>
      <c r="D77" s="94">
        <v>41</v>
      </c>
      <c r="E77" s="94">
        <f t="shared" si="0"/>
        <v>16.399999999999999</v>
      </c>
      <c r="F77" s="94">
        <v>15</v>
      </c>
      <c r="G77" s="94">
        <v>13.2</v>
      </c>
      <c r="H77" s="94">
        <v>17</v>
      </c>
      <c r="I77" s="95">
        <v>16</v>
      </c>
      <c r="J77" s="95">
        <f t="shared" si="1"/>
        <v>86.6</v>
      </c>
      <c r="K77" s="96" t="s">
        <v>17</v>
      </c>
    </row>
    <row r="78" spans="2:11" s="84" customFormat="1" ht="25" customHeight="1" x14ac:dyDescent="0.35">
      <c r="B78" s="93">
        <v>66</v>
      </c>
      <c r="C78" s="94">
        <v>10</v>
      </c>
      <c r="D78" s="94">
        <v>42</v>
      </c>
      <c r="E78" s="94">
        <f t="shared" ref="E78:E85" si="2">(D78/50 *20)</f>
        <v>16.8</v>
      </c>
      <c r="F78" s="94">
        <v>15</v>
      </c>
      <c r="G78" s="94">
        <v>12.8</v>
      </c>
      <c r="H78" s="94">
        <v>18</v>
      </c>
      <c r="I78" s="95">
        <v>13</v>
      </c>
      <c r="J78" s="95">
        <f t="shared" ref="J78:J85" si="3">(C78+E78+F78+G78+H78+I78)</f>
        <v>85.6</v>
      </c>
      <c r="K78" s="96" t="s">
        <v>17</v>
      </c>
    </row>
    <row r="79" spans="2:11" s="84" customFormat="1" ht="25" customHeight="1" x14ac:dyDescent="0.35">
      <c r="B79" s="93">
        <v>67</v>
      </c>
      <c r="C79" s="94">
        <v>7.5</v>
      </c>
      <c r="D79" s="94">
        <v>33</v>
      </c>
      <c r="E79" s="94">
        <f t="shared" si="2"/>
        <v>13.200000000000001</v>
      </c>
      <c r="F79" s="94">
        <v>15</v>
      </c>
      <c r="G79" s="94">
        <v>12.5</v>
      </c>
      <c r="H79" s="94">
        <v>12</v>
      </c>
      <c r="I79" s="95">
        <v>10</v>
      </c>
      <c r="J79" s="95">
        <f t="shared" si="3"/>
        <v>70.2</v>
      </c>
      <c r="K79" s="96" t="s">
        <v>19</v>
      </c>
    </row>
    <row r="80" spans="2:11" s="84" customFormat="1" ht="37" customHeight="1" x14ac:dyDescent="0.35">
      <c r="B80" s="93">
        <v>68</v>
      </c>
      <c r="C80" s="94">
        <v>7.5</v>
      </c>
      <c r="D80" s="94">
        <v>33</v>
      </c>
      <c r="E80" s="94">
        <f t="shared" si="2"/>
        <v>13.200000000000001</v>
      </c>
      <c r="F80" s="94">
        <v>15</v>
      </c>
      <c r="G80" s="94">
        <v>9.8000000000000007</v>
      </c>
      <c r="H80" s="94">
        <v>16</v>
      </c>
      <c r="I80" s="95">
        <v>20</v>
      </c>
      <c r="J80" s="95">
        <f t="shared" si="3"/>
        <v>81.5</v>
      </c>
      <c r="K80" s="96" t="s">
        <v>17</v>
      </c>
    </row>
    <row r="81" spans="2:11" s="84" customFormat="1" ht="25" customHeight="1" x14ac:dyDescent="0.35">
      <c r="B81" s="93">
        <v>69</v>
      </c>
      <c r="C81" s="94">
        <v>9</v>
      </c>
      <c r="D81" s="94">
        <v>38</v>
      </c>
      <c r="E81" s="94">
        <f t="shared" si="2"/>
        <v>15.2</v>
      </c>
      <c r="F81" s="94">
        <v>15</v>
      </c>
      <c r="G81" s="94">
        <v>12.5</v>
      </c>
      <c r="H81" s="94">
        <v>14</v>
      </c>
      <c r="I81" s="95">
        <v>15</v>
      </c>
      <c r="J81" s="95">
        <f t="shared" si="3"/>
        <v>80.7</v>
      </c>
      <c r="K81" s="96" t="s">
        <v>17</v>
      </c>
    </row>
    <row r="82" spans="2:11" s="84" customFormat="1" ht="25" customHeight="1" x14ac:dyDescent="0.35">
      <c r="B82" s="93">
        <v>70</v>
      </c>
      <c r="C82" s="94">
        <v>8.5</v>
      </c>
      <c r="D82" s="94">
        <v>34</v>
      </c>
      <c r="E82" s="94">
        <f t="shared" si="2"/>
        <v>13.600000000000001</v>
      </c>
      <c r="F82" s="94">
        <v>15</v>
      </c>
      <c r="G82" s="94">
        <v>11.3</v>
      </c>
      <c r="H82" s="94">
        <v>14</v>
      </c>
      <c r="I82" s="95">
        <v>10</v>
      </c>
      <c r="J82" s="95">
        <f>(C82+E82+F82+G82+H82+I82)</f>
        <v>72.400000000000006</v>
      </c>
      <c r="K82" s="96" t="s">
        <v>19</v>
      </c>
    </row>
    <row r="83" spans="2:11" s="84" customFormat="1" ht="25" customHeight="1" x14ac:dyDescent="0.35">
      <c r="B83" s="93">
        <v>71</v>
      </c>
      <c r="C83" s="94">
        <v>8</v>
      </c>
      <c r="D83" s="94">
        <v>33</v>
      </c>
      <c r="E83" s="94">
        <f t="shared" si="2"/>
        <v>13.200000000000001</v>
      </c>
      <c r="F83" s="94">
        <v>15</v>
      </c>
      <c r="G83" s="94">
        <v>12.9</v>
      </c>
      <c r="H83" s="94">
        <v>19</v>
      </c>
      <c r="I83" s="95">
        <v>14</v>
      </c>
      <c r="J83" s="95">
        <f>(C83+E83+F83+G83+H83+I83)</f>
        <v>82.1</v>
      </c>
      <c r="K83" s="96" t="s">
        <v>17</v>
      </c>
    </row>
    <row r="84" spans="2:11" s="84" customFormat="1" ht="25" customHeight="1" x14ac:dyDescent="0.35">
      <c r="B84" s="93">
        <v>72</v>
      </c>
      <c r="C84" s="94">
        <v>9</v>
      </c>
      <c r="D84" s="94">
        <v>42</v>
      </c>
      <c r="E84" s="94">
        <f t="shared" si="2"/>
        <v>16.8</v>
      </c>
      <c r="F84" s="94">
        <v>15</v>
      </c>
      <c r="G84" s="94">
        <v>9.8000000000000007</v>
      </c>
      <c r="H84" s="94">
        <v>14</v>
      </c>
      <c r="I84" s="95">
        <v>11</v>
      </c>
      <c r="J84" s="95">
        <f t="shared" si="3"/>
        <v>75.599999999999994</v>
      </c>
      <c r="K84" s="96" t="s">
        <v>25</v>
      </c>
    </row>
    <row r="85" spans="2:11" s="84" customFormat="1" ht="25" customHeight="1" x14ac:dyDescent="0.35">
      <c r="B85" s="93">
        <v>73</v>
      </c>
      <c r="C85" s="94">
        <v>8.5</v>
      </c>
      <c r="D85" s="94">
        <v>40</v>
      </c>
      <c r="E85" s="94">
        <f t="shared" si="2"/>
        <v>16</v>
      </c>
      <c r="F85" s="94">
        <v>15</v>
      </c>
      <c r="G85" s="94">
        <v>12.5</v>
      </c>
      <c r="H85" s="94">
        <v>14</v>
      </c>
      <c r="I85" s="95">
        <v>14</v>
      </c>
      <c r="J85" s="95">
        <f t="shared" si="3"/>
        <v>80</v>
      </c>
      <c r="K85" s="96" t="s">
        <v>17</v>
      </c>
    </row>
  </sheetData>
  <mergeCells count="5">
    <mergeCell ref="B2:B3"/>
    <mergeCell ref="A5:K5"/>
    <mergeCell ref="A6:K6"/>
    <mergeCell ref="A7:K7"/>
    <mergeCell ref="A8:K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6"/>
  <sheetViews>
    <sheetView topLeftCell="A52" workbookViewId="0">
      <selection activeCell="M10" sqref="M10"/>
    </sheetView>
  </sheetViews>
  <sheetFormatPr defaultRowHeight="15.5" x14ac:dyDescent="0.35"/>
  <sheetData>
    <row r="1" spans="1:15" s="84" customFormat="1" ht="14.5" x14ac:dyDescent="0.35">
      <c r="A1" s="104"/>
    </row>
    <row r="2" spans="1:15" s="84" customFormat="1" ht="23.15" customHeight="1" x14ac:dyDescent="0.35">
      <c r="A2" s="178" t="s">
        <v>189</v>
      </c>
      <c r="B2" s="178"/>
      <c r="C2" s="178"/>
      <c r="D2" s="178"/>
      <c r="E2" s="178"/>
      <c r="F2" s="178"/>
      <c r="G2" s="178"/>
      <c r="H2" s="178"/>
      <c r="I2" s="178"/>
      <c r="J2" s="178"/>
      <c r="K2" s="178"/>
    </row>
    <row r="3" spans="1:15" s="84" customFormat="1" ht="23.15" customHeight="1" x14ac:dyDescent="0.35">
      <c r="A3" s="178" t="s">
        <v>190</v>
      </c>
      <c r="B3" s="178"/>
      <c r="C3" s="178"/>
      <c r="D3" s="178"/>
      <c r="E3" s="178"/>
      <c r="F3" s="178"/>
      <c r="G3" s="178"/>
      <c r="H3" s="178"/>
      <c r="I3" s="178"/>
      <c r="J3" s="178"/>
    </row>
    <row r="4" spans="1:15" s="84" customFormat="1" ht="23.15" customHeight="1" x14ac:dyDescent="0.35">
      <c r="A4" s="178" t="s">
        <v>191</v>
      </c>
      <c r="B4" s="178"/>
      <c r="C4" s="178"/>
      <c r="D4" s="178"/>
      <c r="E4" s="178"/>
      <c r="F4" s="178"/>
      <c r="G4" s="178"/>
      <c r="H4" s="178"/>
      <c r="I4" s="178"/>
      <c r="J4" s="178"/>
    </row>
    <row r="5" spans="1:15" s="84" customFormat="1" ht="14.5" x14ac:dyDescent="0.35">
      <c r="A5" s="104"/>
    </row>
    <row r="6" spans="1:15" s="84" customFormat="1" ht="15" thickBot="1" x14ac:dyDescent="0.4">
      <c r="A6" s="104"/>
    </row>
    <row r="7" spans="1:15" s="84" customFormat="1" ht="32" thickBot="1" x14ac:dyDescent="0.4">
      <c r="A7" s="105" t="s">
        <v>192</v>
      </c>
      <c r="B7" s="106" t="s">
        <v>193</v>
      </c>
      <c r="C7" s="107" t="s">
        <v>194</v>
      </c>
      <c r="D7" s="107" t="s">
        <v>195</v>
      </c>
      <c r="E7" s="108" t="s">
        <v>196</v>
      </c>
      <c r="F7" s="109" t="s">
        <v>197</v>
      </c>
      <c r="G7" s="110" t="s">
        <v>198</v>
      </c>
      <c r="H7" s="111" t="s">
        <v>199</v>
      </c>
      <c r="I7" s="112" t="s">
        <v>200</v>
      </c>
      <c r="J7" s="113">
        <v>1</v>
      </c>
    </row>
    <row r="8" spans="1:15" s="84" customFormat="1" ht="25" customHeight="1" x14ac:dyDescent="0.35">
      <c r="A8" s="114">
        <v>1</v>
      </c>
      <c r="B8" s="115">
        <v>6</v>
      </c>
      <c r="C8" s="115">
        <v>10.8</v>
      </c>
      <c r="D8" s="116">
        <v>10</v>
      </c>
      <c r="E8" s="95">
        <v>9.3000000000000007</v>
      </c>
      <c r="F8" s="117">
        <f>SUM(B8,C8,D8,E8)</f>
        <v>36.1</v>
      </c>
      <c r="G8" s="116">
        <v>13.5</v>
      </c>
      <c r="H8" s="116">
        <v>5</v>
      </c>
      <c r="I8" s="118">
        <f>(G8+H8)</f>
        <v>18.5</v>
      </c>
      <c r="J8" s="119">
        <f>(F8+I8)</f>
        <v>54.6</v>
      </c>
      <c r="L8" s="179"/>
      <c r="M8" s="179"/>
      <c r="N8" s="179"/>
      <c r="O8" s="179"/>
    </row>
    <row r="9" spans="1:15" s="84" customFormat="1" ht="25" customHeight="1" x14ac:dyDescent="0.35">
      <c r="A9" s="114">
        <v>2</v>
      </c>
      <c r="B9" s="116">
        <v>6</v>
      </c>
      <c r="C9" s="116">
        <v>18</v>
      </c>
      <c r="D9" s="116">
        <v>13</v>
      </c>
      <c r="E9" s="95">
        <v>10.3</v>
      </c>
      <c r="F9" s="120">
        <f t="shared" ref="F9:F66" si="0">SUM(B9,C9,D9,E9)</f>
        <v>47.3</v>
      </c>
      <c r="G9" s="116">
        <v>18</v>
      </c>
      <c r="H9" s="116">
        <v>15</v>
      </c>
      <c r="I9" s="121">
        <f t="shared" ref="I9:I66" si="1">(G9+H9)</f>
        <v>33</v>
      </c>
      <c r="J9" s="119">
        <f t="shared" ref="J9:J66" si="2">(F9+I9)</f>
        <v>80.3</v>
      </c>
      <c r="L9" s="179"/>
      <c r="M9" s="179"/>
      <c r="N9" s="179"/>
      <c r="O9" s="179"/>
    </row>
    <row r="10" spans="1:15" s="84" customFormat="1" ht="25" customHeight="1" x14ac:dyDescent="0.35">
      <c r="A10" s="114">
        <v>3</v>
      </c>
      <c r="B10" s="116">
        <v>7.5</v>
      </c>
      <c r="C10" s="116">
        <v>15</v>
      </c>
      <c r="D10" s="116">
        <v>15</v>
      </c>
      <c r="E10" s="95">
        <v>10.3</v>
      </c>
      <c r="F10" s="120">
        <f t="shared" si="0"/>
        <v>47.8</v>
      </c>
      <c r="G10" s="116">
        <v>17</v>
      </c>
      <c r="H10" s="116">
        <v>17</v>
      </c>
      <c r="I10" s="121">
        <f t="shared" si="1"/>
        <v>34</v>
      </c>
      <c r="J10" s="119">
        <f t="shared" si="2"/>
        <v>81.8</v>
      </c>
      <c r="L10" s="122"/>
    </row>
    <row r="11" spans="1:15" s="84" customFormat="1" ht="25" customHeight="1" x14ac:dyDescent="0.35">
      <c r="A11" s="114">
        <v>4</v>
      </c>
      <c r="B11" s="116">
        <v>8.5</v>
      </c>
      <c r="C11" s="116">
        <v>17.2</v>
      </c>
      <c r="D11" s="116">
        <v>7</v>
      </c>
      <c r="E11" s="95">
        <v>10.6</v>
      </c>
      <c r="F11" s="120">
        <f t="shared" si="0"/>
        <v>43.300000000000004</v>
      </c>
      <c r="G11" s="116">
        <v>17</v>
      </c>
      <c r="H11" s="116">
        <v>14</v>
      </c>
      <c r="I11" s="121">
        <f t="shared" si="1"/>
        <v>31</v>
      </c>
      <c r="J11" s="119">
        <f t="shared" si="2"/>
        <v>74.300000000000011</v>
      </c>
    </row>
    <row r="12" spans="1:15" s="84" customFormat="1" ht="25" customHeight="1" x14ac:dyDescent="0.35">
      <c r="A12" s="114">
        <v>5</v>
      </c>
      <c r="B12" s="116">
        <v>10</v>
      </c>
      <c r="C12" s="116">
        <v>19.2</v>
      </c>
      <c r="D12" s="116">
        <v>15</v>
      </c>
      <c r="E12" s="95">
        <v>11.2</v>
      </c>
      <c r="F12" s="120">
        <f t="shared" si="0"/>
        <v>55.400000000000006</v>
      </c>
      <c r="G12" s="116">
        <v>18.5</v>
      </c>
      <c r="H12" s="116">
        <v>16.5</v>
      </c>
      <c r="I12" s="121">
        <f t="shared" si="1"/>
        <v>35</v>
      </c>
      <c r="J12" s="119">
        <f t="shared" si="2"/>
        <v>90.4</v>
      </c>
    </row>
    <row r="13" spans="1:15" s="84" customFormat="1" ht="25" customHeight="1" x14ac:dyDescent="0.35">
      <c r="A13" s="114">
        <v>6</v>
      </c>
      <c r="B13" s="116">
        <v>6.5</v>
      </c>
      <c r="C13" s="116">
        <v>10.8</v>
      </c>
      <c r="D13" s="116">
        <v>13</v>
      </c>
      <c r="E13" s="95">
        <v>9.3000000000000007</v>
      </c>
      <c r="F13" s="120">
        <f t="shared" si="0"/>
        <v>39.6</v>
      </c>
      <c r="G13" s="116">
        <v>13</v>
      </c>
      <c r="H13" s="116">
        <v>12.5</v>
      </c>
      <c r="I13" s="121">
        <f t="shared" si="1"/>
        <v>25.5</v>
      </c>
      <c r="J13" s="119">
        <f t="shared" si="2"/>
        <v>65.099999999999994</v>
      </c>
    </row>
    <row r="14" spans="1:15" s="84" customFormat="1" ht="25" customHeight="1" x14ac:dyDescent="0.35">
      <c r="A14" s="114">
        <v>7</v>
      </c>
      <c r="B14" s="116">
        <v>7</v>
      </c>
      <c r="C14" s="116">
        <v>18.8</v>
      </c>
      <c r="D14" s="116">
        <v>15</v>
      </c>
      <c r="E14" s="95">
        <v>12.3</v>
      </c>
      <c r="F14" s="120">
        <f t="shared" si="0"/>
        <v>53.099999999999994</v>
      </c>
      <c r="G14" s="116">
        <v>18</v>
      </c>
      <c r="H14" s="116">
        <v>12</v>
      </c>
      <c r="I14" s="121">
        <f t="shared" si="1"/>
        <v>30</v>
      </c>
      <c r="J14" s="119">
        <f t="shared" si="2"/>
        <v>83.1</v>
      </c>
    </row>
    <row r="15" spans="1:15" s="84" customFormat="1" ht="25" customHeight="1" x14ac:dyDescent="0.35">
      <c r="A15" s="114">
        <v>8</v>
      </c>
      <c r="B15" s="116">
        <v>7</v>
      </c>
      <c r="C15" s="116">
        <v>17.8</v>
      </c>
      <c r="D15" s="116">
        <v>15</v>
      </c>
      <c r="E15" s="95">
        <v>11.2</v>
      </c>
      <c r="F15" s="120">
        <f t="shared" si="0"/>
        <v>51</v>
      </c>
      <c r="G15" s="116">
        <v>16</v>
      </c>
      <c r="H15" s="116">
        <v>15</v>
      </c>
      <c r="I15" s="121">
        <f t="shared" si="1"/>
        <v>31</v>
      </c>
      <c r="J15" s="119">
        <f t="shared" si="2"/>
        <v>82</v>
      </c>
    </row>
    <row r="16" spans="1:15" s="84" customFormat="1" ht="25" customHeight="1" x14ac:dyDescent="0.35">
      <c r="A16" s="114">
        <v>9</v>
      </c>
      <c r="B16" s="116">
        <v>6</v>
      </c>
      <c r="C16" s="116">
        <v>17.2</v>
      </c>
      <c r="D16" s="116">
        <v>15</v>
      </c>
      <c r="E16" s="95">
        <v>12</v>
      </c>
      <c r="F16" s="120">
        <f t="shared" si="0"/>
        <v>50.2</v>
      </c>
      <c r="G16" s="116">
        <v>17</v>
      </c>
      <c r="H16" s="116">
        <v>11</v>
      </c>
      <c r="I16" s="121">
        <f t="shared" si="1"/>
        <v>28</v>
      </c>
      <c r="J16" s="119">
        <f t="shared" si="2"/>
        <v>78.2</v>
      </c>
    </row>
    <row r="17" spans="1:10" s="84" customFormat="1" ht="25" customHeight="1" x14ac:dyDescent="0.35">
      <c r="A17" s="114">
        <v>10</v>
      </c>
      <c r="B17" s="116">
        <v>8</v>
      </c>
      <c r="C17" s="116">
        <v>17.600000000000001</v>
      </c>
      <c r="D17" s="116">
        <v>15</v>
      </c>
      <c r="E17" s="95">
        <v>13.3</v>
      </c>
      <c r="F17" s="120">
        <f t="shared" si="0"/>
        <v>53.900000000000006</v>
      </c>
      <c r="G17" s="116">
        <v>17</v>
      </c>
      <c r="H17" s="116">
        <v>14</v>
      </c>
      <c r="I17" s="121">
        <f t="shared" si="1"/>
        <v>31</v>
      </c>
      <c r="J17" s="119">
        <f t="shared" si="2"/>
        <v>84.9</v>
      </c>
    </row>
    <row r="18" spans="1:10" s="84" customFormat="1" ht="25" customHeight="1" x14ac:dyDescent="0.35">
      <c r="A18" s="114">
        <v>11</v>
      </c>
      <c r="B18" s="116">
        <v>7.5</v>
      </c>
      <c r="C18" s="116">
        <v>16.399999999999999</v>
      </c>
      <c r="D18" s="116">
        <v>15</v>
      </c>
      <c r="E18" s="95">
        <v>12.9</v>
      </c>
      <c r="F18" s="120">
        <f t="shared" si="0"/>
        <v>51.8</v>
      </c>
      <c r="G18" s="116">
        <v>16</v>
      </c>
      <c r="H18" s="116">
        <v>8</v>
      </c>
      <c r="I18" s="121">
        <f t="shared" si="1"/>
        <v>24</v>
      </c>
      <c r="J18" s="119">
        <f t="shared" si="2"/>
        <v>75.8</v>
      </c>
    </row>
    <row r="19" spans="1:10" s="84" customFormat="1" ht="25" customHeight="1" x14ac:dyDescent="0.35">
      <c r="A19" s="114">
        <v>12</v>
      </c>
      <c r="B19" s="116">
        <v>6</v>
      </c>
      <c r="C19" s="116">
        <v>15.6</v>
      </c>
      <c r="D19" s="116">
        <v>15</v>
      </c>
      <c r="E19" s="95">
        <v>9.3000000000000007</v>
      </c>
      <c r="F19" s="120">
        <f t="shared" si="0"/>
        <v>45.900000000000006</v>
      </c>
      <c r="G19" s="116">
        <v>15</v>
      </c>
      <c r="H19" s="116">
        <v>10</v>
      </c>
      <c r="I19" s="121">
        <f t="shared" si="1"/>
        <v>25</v>
      </c>
      <c r="J19" s="119">
        <f t="shared" si="2"/>
        <v>70.900000000000006</v>
      </c>
    </row>
    <row r="20" spans="1:10" s="84" customFormat="1" ht="25" customHeight="1" x14ac:dyDescent="0.35">
      <c r="A20" s="114">
        <v>13</v>
      </c>
      <c r="B20" s="123">
        <v>0</v>
      </c>
      <c r="C20" s="116">
        <v>14.6</v>
      </c>
      <c r="D20" s="116">
        <v>1</v>
      </c>
      <c r="E20" s="95">
        <v>13.3</v>
      </c>
      <c r="F20" s="120">
        <f t="shared" si="0"/>
        <v>28.9</v>
      </c>
      <c r="G20" s="116">
        <v>16</v>
      </c>
      <c r="H20" s="123">
        <v>0</v>
      </c>
      <c r="I20" s="121">
        <f t="shared" si="1"/>
        <v>16</v>
      </c>
      <c r="J20" s="119">
        <f t="shared" si="2"/>
        <v>44.9</v>
      </c>
    </row>
    <row r="21" spans="1:10" s="84" customFormat="1" ht="25" customHeight="1" x14ac:dyDescent="0.35">
      <c r="A21" s="114">
        <v>14</v>
      </c>
      <c r="B21" s="116">
        <v>6.5</v>
      </c>
      <c r="C21" s="116">
        <v>13.8</v>
      </c>
      <c r="D21" s="116">
        <v>15</v>
      </c>
      <c r="E21" s="95">
        <v>10.6</v>
      </c>
      <c r="F21" s="120">
        <f t="shared" si="0"/>
        <v>45.9</v>
      </c>
      <c r="G21" s="116">
        <v>16</v>
      </c>
      <c r="H21" s="116">
        <v>11</v>
      </c>
      <c r="I21" s="121">
        <f t="shared" si="1"/>
        <v>27</v>
      </c>
      <c r="J21" s="119">
        <f t="shared" si="2"/>
        <v>72.900000000000006</v>
      </c>
    </row>
    <row r="22" spans="1:10" s="84" customFormat="1" ht="25" customHeight="1" x14ac:dyDescent="0.35">
      <c r="A22" s="114">
        <v>15</v>
      </c>
      <c r="B22" s="116">
        <v>7.5</v>
      </c>
      <c r="C22" s="116">
        <v>16.2</v>
      </c>
      <c r="D22" s="116">
        <v>14</v>
      </c>
      <c r="E22" s="95">
        <v>12.9</v>
      </c>
      <c r="F22" s="120">
        <f t="shared" si="0"/>
        <v>50.6</v>
      </c>
      <c r="G22" s="116">
        <v>17</v>
      </c>
      <c r="H22" s="116">
        <v>13</v>
      </c>
      <c r="I22" s="121">
        <f t="shared" si="1"/>
        <v>30</v>
      </c>
      <c r="J22" s="119">
        <f t="shared" si="2"/>
        <v>80.599999999999994</v>
      </c>
    </row>
    <row r="23" spans="1:10" s="84" customFormat="1" ht="25" customHeight="1" x14ac:dyDescent="0.35">
      <c r="A23" s="114">
        <v>16</v>
      </c>
      <c r="B23" s="116">
        <v>8</v>
      </c>
      <c r="C23" s="116">
        <v>16.399999999999999</v>
      </c>
      <c r="D23" s="116">
        <v>14</v>
      </c>
      <c r="E23" s="95">
        <v>12</v>
      </c>
      <c r="F23" s="120">
        <f t="shared" si="0"/>
        <v>50.4</v>
      </c>
      <c r="G23" s="116">
        <v>14</v>
      </c>
      <c r="H23" s="116">
        <v>7</v>
      </c>
      <c r="I23" s="121">
        <f t="shared" si="1"/>
        <v>21</v>
      </c>
      <c r="J23" s="119">
        <f t="shared" si="2"/>
        <v>71.400000000000006</v>
      </c>
    </row>
    <row r="24" spans="1:10" s="84" customFormat="1" ht="25" customHeight="1" x14ac:dyDescent="0.35">
      <c r="A24" s="114">
        <v>17</v>
      </c>
      <c r="B24" s="116">
        <v>9</v>
      </c>
      <c r="C24" s="116">
        <v>17.2</v>
      </c>
      <c r="D24" s="116">
        <v>15</v>
      </c>
      <c r="E24" s="95">
        <v>12.9</v>
      </c>
      <c r="F24" s="120">
        <f t="shared" si="0"/>
        <v>54.1</v>
      </c>
      <c r="G24" s="116">
        <v>15</v>
      </c>
      <c r="H24" s="116">
        <v>11</v>
      </c>
      <c r="I24" s="121">
        <f t="shared" si="1"/>
        <v>26</v>
      </c>
      <c r="J24" s="119">
        <f t="shared" si="2"/>
        <v>80.099999999999994</v>
      </c>
    </row>
    <row r="25" spans="1:10" s="84" customFormat="1" ht="25" customHeight="1" x14ac:dyDescent="0.35">
      <c r="A25" s="114">
        <v>18</v>
      </c>
      <c r="B25" s="116">
        <v>6.5</v>
      </c>
      <c r="C25" s="116">
        <v>15.8</v>
      </c>
      <c r="D25" s="116">
        <v>15</v>
      </c>
      <c r="E25" s="95">
        <v>12.6</v>
      </c>
      <c r="F25" s="120">
        <f t="shared" si="0"/>
        <v>49.9</v>
      </c>
      <c r="G25" s="116">
        <v>15</v>
      </c>
      <c r="H25" s="116">
        <v>16</v>
      </c>
      <c r="I25" s="121">
        <f t="shared" si="1"/>
        <v>31</v>
      </c>
      <c r="J25" s="119">
        <f t="shared" si="2"/>
        <v>80.900000000000006</v>
      </c>
    </row>
    <row r="26" spans="1:10" s="84" customFormat="1" ht="25" customHeight="1" x14ac:dyDescent="0.35">
      <c r="A26" s="114">
        <v>19</v>
      </c>
      <c r="B26" s="116">
        <v>8.5</v>
      </c>
      <c r="C26" s="116">
        <v>13.2</v>
      </c>
      <c r="D26" s="116">
        <v>15</v>
      </c>
      <c r="E26" s="95">
        <v>11.2</v>
      </c>
      <c r="F26" s="120">
        <f t="shared" si="0"/>
        <v>47.900000000000006</v>
      </c>
      <c r="G26" s="116">
        <v>14</v>
      </c>
      <c r="H26" s="116">
        <v>11</v>
      </c>
      <c r="I26" s="121">
        <f t="shared" si="1"/>
        <v>25</v>
      </c>
      <c r="J26" s="119">
        <f t="shared" si="2"/>
        <v>72.900000000000006</v>
      </c>
    </row>
    <row r="27" spans="1:10" s="84" customFormat="1" ht="25" customHeight="1" x14ac:dyDescent="0.35">
      <c r="A27" s="114">
        <v>20</v>
      </c>
      <c r="B27" s="116">
        <v>8</v>
      </c>
      <c r="C27" s="116">
        <v>15.4</v>
      </c>
      <c r="D27" s="116">
        <v>14</v>
      </c>
      <c r="E27" s="95">
        <v>12.5</v>
      </c>
      <c r="F27" s="120">
        <f t="shared" si="0"/>
        <v>49.9</v>
      </c>
      <c r="G27" s="116">
        <v>15</v>
      </c>
      <c r="H27" s="116">
        <v>10.5</v>
      </c>
      <c r="I27" s="121">
        <f t="shared" si="1"/>
        <v>25.5</v>
      </c>
      <c r="J27" s="119">
        <f t="shared" si="2"/>
        <v>75.400000000000006</v>
      </c>
    </row>
    <row r="28" spans="1:10" s="84" customFormat="1" ht="25" customHeight="1" x14ac:dyDescent="0.35">
      <c r="A28" s="114">
        <v>21</v>
      </c>
      <c r="B28" s="116">
        <v>7</v>
      </c>
      <c r="C28" s="116">
        <v>16.399999999999999</v>
      </c>
      <c r="D28" s="116">
        <v>15</v>
      </c>
      <c r="E28" s="95">
        <v>12.5</v>
      </c>
      <c r="F28" s="120">
        <f t="shared" si="0"/>
        <v>50.9</v>
      </c>
      <c r="G28" s="116">
        <v>16</v>
      </c>
      <c r="H28" s="116">
        <v>13.5</v>
      </c>
      <c r="I28" s="121">
        <f t="shared" si="1"/>
        <v>29.5</v>
      </c>
      <c r="J28" s="119">
        <f t="shared" si="2"/>
        <v>80.400000000000006</v>
      </c>
    </row>
    <row r="29" spans="1:10" s="84" customFormat="1" ht="30" customHeight="1" x14ac:dyDescent="0.35">
      <c r="A29" s="114">
        <v>22</v>
      </c>
      <c r="B29" s="116">
        <v>7.5</v>
      </c>
      <c r="C29" s="116">
        <v>14</v>
      </c>
      <c r="D29" s="116">
        <v>11</v>
      </c>
      <c r="E29" s="95">
        <v>11.2</v>
      </c>
      <c r="F29" s="120">
        <f t="shared" si="0"/>
        <v>43.7</v>
      </c>
      <c r="G29" s="116">
        <v>19</v>
      </c>
      <c r="H29" s="116">
        <v>14</v>
      </c>
      <c r="I29" s="121">
        <f t="shared" si="1"/>
        <v>33</v>
      </c>
      <c r="J29" s="119">
        <f t="shared" si="2"/>
        <v>76.7</v>
      </c>
    </row>
    <row r="30" spans="1:10" s="84" customFormat="1" ht="25" customHeight="1" x14ac:dyDescent="0.35">
      <c r="A30" s="114">
        <v>23</v>
      </c>
      <c r="B30" s="116">
        <v>7.5</v>
      </c>
      <c r="C30" s="116">
        <v>15</v>
      </c>
      <c r="D30" s="116">
        <v>15</v>
      </c>
      <c r="E30" s="95">
        <v>9.3000000000000007</v>
      </c>
      <c r="F30" s="120">
        <f t="shared" si="0"/>
        <v>46.8</v>
      </c>
      <c r="G30" s="116">
        <v>16</v>
      </c>
      <c r="H30" s="116">
        <v>16</v>
      </c>
      <c r="I30" s="121">
        <f t="shared" si="1"/>
        <v>32</v>
      </c>
      <c r="J30" s="119">
        <f t="shared" si="2"/>
        <v>78.8</v>
      </c>
    </row>
    <row r="31" spans="1:10" s="84" customFormat="1" ht="25" customHeight="1" x14ac:dyDescent="0.35">
      <c r="A31" s="114">
        <v>24</v>
      </c>
      <c r="B31" s="116">
        <v>8.5</v>
      </c>
      <c r="C31" s="116">
        <v>15.8</v>
      </c>
      <c r="D31" s="116">
        <v>15</v>
      </c>
      <c r="E31" s="95">
        <v>12.3</v>
      </c>
      <c r="F31" s="120">
        <f t="shared" si="0"/>
        <v>51.599999999999994</v>
      </c>
      <c r="G31" s="116">
        <v>17</v>
      </c>
      <c r="H31" s="116">
        <v>11.5</v>
      </c>
      <c r="I31" s="121">
        <f t="shared" si="1"/>
        <v>28.5</v>
      </c>
      <c r="J31" s="119">
        <f t="shared" si="2"/>
        <v>80.099999999999994</v>
      </c>
    </row>
    <row r="32" spans="1:10" s="84" customFormat="1" ht="25" customHeight="1" x14ac:dyDescent="0.35">
      <c r="A32" s="114">
        <v>25</v>
      </c>
      <c r="B32" s="116">
        <v>7</v>
      </c>
      <c r="C32" s="116">
        <v>17.600000000000001</v>
      </c>
      <c r="D32" s="116">
        <v>14</v>
      </c>
      <c r="E32" s="95">
        <v>13.3</v>
      </c>
      <c r="F32" s="120">
        <f t="shared" si="0"/>
        <v>51.900000000000006</v>
      </c>
      <c r="G32" s="116">
        <v>16</v>
      </c>
      <c r="H32" s="116">
        <v>13</v>
      </c>
      <c r="I32" s="121">
        <f t="shared" si="1"/>
        <v>29</v>
      </c>
      <c r="J32" s="119">
        <f t="shared" si="2"/>
        <v>80.900000000000006</v>
      </c>
    </row>
    <row r="33" spans="1:10" s="84" customFormat="1" ht="25" customHeight="1" x14ac:dyDescent="0.35">
      <c r="A33" s="114">
        <v>26</v>
      </c>
      <c r="B33" s="116">
        <v>7</v>
      </c>
      <c r="C33" s="116">
        <v>15.6</v>
      </c>
      <c r="D33" s="116">
        <v>15</v>
      </c>
      <c r="E33" s="95">
        <v>10.3</v>
      </c>
      <c r="F33" s="120">
        <f t="shared" si="0"/>
        <v>47.900000000000006</v>
      </c>
      <c r="G33" s="116">
        <v>18</v>
      </c>
      <c r="H33" s="116">
        <v>13</v>
      </c>
      <c r="I33" s="121">
        <f t="shared" si="1"/>
        <v>31</v>
      </c>
      <c r="J33" s="119">
        <f t="shared" si="2"/>
        <v>78.900000000000006</v>
      </c>
    </row>
    <row r="34" spans="1:10" s="84" customFormat="1" ht="25" customHeight="1" x14ac:dyDescent="0.35">
      <c r="A34" s="114">
        <v>27</v>
      </c>
      <c r="B34" s="116">
        <v>8</v>
      </c>
      <c r="C34" s="116">
        <v>16.8</v>
      </c>
      <c r="D34" s="116">
        <v>15</v>
      </c>
      <c r="E34" s="95">
        <v>13.3</v>
      </c>
      <c r="F34" s="120">
        <f t="shared" si="0"/>
        <v>53.099999999999994</v>
      </c>
      <c r="G34" s="116">
        <v>17</v>
      </c>
      <c r="H34" s="116">
        <v>16</v>
      </c>
      <c r="I34" s="121">
        <f t="shared" si="1"/>
        <v>33</v>
      </c>
      <c r="J34" s="119">
        <f t="shared" si="2"/>
        <v>86.1</v>
      </c>
    </row>
    <row r="35" spans="1:10" s="84" customFormat="1" ht="25" customHeight="1" x14ac:dyDescent="0.35">
      <c r="A35" s="114">
        <v>28</v>
      </c>
      <c r="B35" s="116">
        <v>10</v>
      </c>
      <c r="C35" s="116">
        <v>19.600000000000001</v>
      </c>
      <c r="D35" s="116">
        <v>15</v>
      </c>
      <c r="E35" s="95">
        <v>12.3</v>
      </c>
      <c r="F35" s="120">
        <f t="shared" si="0"/>
        <v>56.900000000000006</v>
      </c>
      <c r="G35" s="116">
        <v>17</v>
      </c>
      <c r="H35" s="116">
        <v>16.5</v>
      </c>
      <c r="I35" s="121">
        <f t="shared" si="1"/>
        <v>33.5</v>
      </c>
      <c r="J35" s="119">
        <f t="shared" si="2"/>
        <v>90.4</v>
      </c>
    </row>
    <row r="36" spans="1:10" s="84" customFormat="1" ht="25" customHeight="1" x14ac:dyDescent="0.35">
      <c r="A36" s="114">
        <v>29</v>
      </c>
      <c r="B36" s="123">
        <v>0</v>
      </c>
      <c r="C36" s="116">
        <v>13.2</v>
      </c>
      <c r="D36" s="116">
        <v>7</v>
      </c>
      <c r="E36" s="95">
        <v>12.6</v>
      </c>
      <c r="F36" s="120">
        <f t="shared" si="0"/>
        <v>32.799999999999997</v>
      </c>
      <c r="G36" s="116">
        <v>11</v>
      </c>
      <c r="H36" s="116">
        <v>9</v>
      </c>
      <c r="I36" s="121">
        <f t="shared" si="1"/>
        <v>20</v>
      </c>
      <c r="J36" s="119">
        <f t="shared" si="2"/>
        <v>52.8</v>
      </c>
    </row>
    <row r="37" spans="1:10" s="84" customFormat="1" ht="25" customHeight="1" x14ac:dyDescent="0.35">
      <c r="A37" s="114">
        <v>30</v>
      </c>
      <c r="B37" s="116">
        <v>6</v>
      </c>
      <c r="C37" s="116">
        <v>12.4</v>
      </c>
      <c r="D37" s="116">
        <v>10</v>
      </c>
      <c r="E37" s="95">
        <v>11.2</v>
      </c>
      <c r="F37" s="120">
        <f t="shared" si="0"/>
        <v>39.599999999999994</v>
      </c>
      <c r="G37" s="116">
        <v>15</v>
      </c>
      <c r="H37" s="116">
        <v>7</v>
      </c>
      <c r="I37" s="121">
        <f t="shared" si="1"/>
        <v>22</v>
      </c>
      <c r="J37" s="119">
        <f t="shared" si="2"/>
        <v>61.599999999999994</v>
      </c>
    </row>
    <row r="38" spans="1:10" s="84" customFormat="1" ht="25" customHeight="1" x14ac:dyDescent="0.35">
      <c r="A38" s="114">
        <v>31</v>
      </c>
      <c r="B38" s="116">
        <v>7</v>
      </c>
      <c r="C38" s="116">
        <v>14</v>
      </c>
      <c r="D38" s="116">
        <v>15</v>
      </c>
      <c r="E38" s="95">
        <v>12</v>
      </c>
      <c r="F38" s="120">
        <f t="shared" si="0"/>
        <v>48</v>
      </c>
      <c r="G38" s="116">
        <v>15</v>
      </c>
      <c r="H38" s="116">
        <v>12</v>
      </c>
      <c r="I38" s="121">
        <f t="shared" si="1"/>
        <v>27</v>
      </c>
      <c r="J38" s="119">
        <f t="shared" si="2"/>
        <v>75</v>
      </c>
    </row>
    <row r="39" spans="1:10" s="84" customFormat="1" ht="25" customHeight="1" x14ac:dyDescent="0.35">
      <c r="A39" s="114">
        <v>32</v>
      </c>
      <c r="B39" s="116">
        <v>8</v>
      </c>
      <c r="C39" s="116">
        <v>14.2</v>
      </c>
      <c r="D39" s="116">
        <v>15</v>
      </c>
      <c r="E39" s="95">
        <v>12.9</v>
      </c>
      <c r="F39" s="120">
        <f t="shared" si="0"/>
        <v>50.1</v>
      </c>
      <c r="G39" s="116">
        <v>15.5</v>
      </c>
      <c r="H39" s="116">
        <v>17</v>
      </c>
      <c r="I39" s="121">
        <f t="shared" si="1"/>
        <v>32.5</v>
      </c>
      <c r="J39" s="119">
        <f t="shared" si="2"/>
        <v>82.6</v>
      </c>
    </row>
    <row r="40" spans="1:10" s="84" customFormat="1" ht="25" customHeight="1" x14ac:dyDescent="0.35">
      <c r="A40" s="114">
        <v>33</v>
      </c>
      <c r="B40" s="116">
        <v>9</v>
      </c>
      <c r="C40" s="116">
        <v>16.8</v>
      </c>
      <c r="D40" s="116">
        <v>13</v>
      </c>
      <c r="E40" s="95">
        <v>12.6</v>
      </c>
      <c r="F40" s="120">
        <f t="shared" si="0"/>
        <v>51.4</v>
      </c>
      <c r="G40" s="116">
        <v>14.5</v>
      </c>
      <c r="H40" s="116">
        <v>18</v>
      </c>
      <c r="I40" s="121">
        <f t="shared" si="1"/>
        <v>32.5</v>
      </c>
      <c r="J40" s="119">
        <f t="shared" si="2"/>
        <v>83.9</v>
      </c>
    </row>
    <row r="41" spans="1:10" s="84" customFormat="1" ht="25" customHeight="1" x14ac:dyDescent="0.35">
      <c r="A41" s="114">
        <v>34</v>
      </c>
      <c r="B41" s="116">
        <v>7</v>
      </c>
      <c r="C41" s="116">
        <v>17.2</v>
      </c>
      <c r="D41" s="116">
        <v>15</v>
      </c>
      <c r="E41" s="95">
        <v>11.6</v>
      </c>
      <c r="F41" s="120">
        <f t="shared" si="0"/>
        <v>50.800000000000004</v>
      </c>
      <c r="G41" s="116">
        <v>17</v>
      </c>
      <c r="H41" s="116">
        <v>10</v>
      </c>
      <c r="I41" s="121">
        <f t="shared" si="1"/>
        <v>27</v>
      </c>
      <c r="J41" s="119">
        <f t="shared" si="2"/>
        <v>77.800000000000011</v>
      </c>
    </row>
    <row r="42" spans="1:10" s="84" customFormat="1" ht="25" customHeight="1" x14ac:dyDescent="0.35">
      <c r="A42" s="114">
        <v>35</v>
      </c>
      <c r="B42" s="116">
        <v>7.5</v>
      </c>
      <c r="C42" s="116">
        <v>16.600000000000001</v>
      </c>
      <c r="D42" s="116">
        <v>15</v>
      </c>
      <c r="E42" s="95">
        <v>13.3</v>
      </c>
      <c r="F42" s="120">
        <f t="shared" si="0"/>
        <v>52.400000000000006</v>
      </c>
      <c r="G42" s="116">
        <v>16</v>
      </c>
      <c r="H42" s="116">
        <v>15</v>
      </c>
      <c r="I42" s="121">
        <f t="shared" si="1"/>
        <v>31</v>
      </c>
      <c r="J42" s="119">
        <f t="shared" si="2"/>
        <v>83.4</v>
      </c>
    </row>
    <row r="43" spans="1:10" s="84" customFormat="1" ht="25" customHeight="1" x14ac:dyDescent="0.35">
      <c r="A43" s="114">
        <v>36</v>
      </c>
      <c r="B43" s="116">
        <v>9</v>
      </c>
      <c r="C43" s="116">
        <v>13.4</v>
      </c>
      <c r="D43" s="116">
        <v>14</v>
      </c>
      <c r="E43" s="95">
        <v>11.2</v>
      </c>
      <c r="F43" s="120">
        <f t="shared" si="0"/>
        <v>47.599999999999994</v>
      </c>
      <c r="G43" s="116">
        <v>14</v>
      </c>
      <c r="H43" s="116">
        <v>14</v>
      </c>
      <c r="I43" s="121">
        <f t="shared" si="1"/>
        <v>28</v>
      </c>
      <c r="J43" s="119">
        <f t="shared" si="2"/>
        <v>75.599999999999994</v>
      </c>
    </row>
    <row r="44" spans="1:10" s="84" customFormat="1" ht="25" customHeight="1" x14ac:dyDescent="0.35">
      <c r="A44" s="114">
        <v>37</v>
      </c>
      <c r="B44" s="116">
        <v>6.5</v>
      </c>
      <c r="C44" s="116">
        <v>19.600000000000001</v>
      </c>
      <c r="D44" s="116">
        <v>15</v>
      </c>
      <c r="E44" s="95">
        <v>13.3</v>
      </c>
      <c r="F44" s="120">
        <f t="shared" si="0"/>
        <v>54.400000000000006</v>
      </c>
      <c r="G44" s="116">
        <v>18</v>
      </c>
      <c r="H44" s="116">
        <v>16</v>
      </c>
      <c r="I44" s="121">
        <f t="shared" si="1"/>
        <v>34</v>
      </c>
      <c r="J44" s="119">
        <f t="shared" si="2"/>
        <v>88.4</v>
      </c>
    </row>
    <row r="45" spans="1:10" s="84" customFormat="1" ht="25" customHeight="1" x14ac:dyDescent="0.35">
      <c r="A45" s="114">
        <v>38</v>
      </c>
      <c r="B45" s="116">
        <v>7.5</v>
      </c>
      <c r="C45" s="116">
        <v>17.2</v>
      </c>
      <c r="D45" s="116">
        <v>15</v>
      </c>
      <c r="E45" s="95">
        <v>12</v>
      </c>
      <c r="F45" s="120">
        <f t="shared" si="0"/>
        <v>51.7</v>
      </c>
      <c r="G45" s="116">
        <v>17</v>
      </c>
      <c r="H45" s="116">
        <v>11.5</v>
      </c>
      <c r="I45" s="121">
        <f t="shared" si="1"/>
        <v>28.5</v>
      </c>
      <c r="J45" s="119">
        <f t="shared" si="2"/>
        <v>80.2</v>
      </c>
    </row>
    <row r="46" spans="1:10" s="84" customFormat="1" ht="25" customHeight="1" x14ac:dyDescent="0.35">
      <c r="A46" s="114">
        <v>39</v>
      </c>
      <c r="B46" s="116">
        <v>6.5</v>
      </c>
      <c r="C46" s="116">
        <v>18.399999999999999</v>
      </c>
      <c r="D46" s="116">
        <v>15</v>
      </c>
      <c r="E46" s="95">
        <v>11.6</v>
      </c>
      <c r="F46" s="120">
        <f t="shared" si="0"/>
        <v>51.5</v>
      </c>
      <c r="G46" s="116">
        <v>19</v>
      </c>
      <c r="H46" s="116">
        <v>14</v>
      </c>
      <c r="I46" s="121">
        <f t="shared" si="1"/>
        <v>33</v>
      </c>
      <c r="J46" s="119">
        <f t="shared" si="2"/>
        <v>84.5</v>
      </c>
    </row>
    <row r="47" spans="1:10" s="84" customFormat="1" ht="25" customHeight="1" x14ac:dyDescent="0.35">
      <c r="A47" s="114">
        <v>40</v>
      </c>
      <c r="B47" s="116">
        <v>8</v>
      </c>
      <c r="C47" s="116">
        <v>18.399999999999999</v>
      </c>
      <c r="D47" s="116">
        <v>15</v>
      </c>
      <c r="E47" s="95">
        <v>11.6</v>
      </c>
      <c r="F47" s="120">
        <f t="shared" si="0"/>
        <v>53</v>
      </c>
      <c r="G47" s="116">
        <v>18</v>
      </c>
      <c r="H47" s="116">
        <v>12</v>
      </c>
      <c r="I47" s="121">
        <f t="shared" si="1"/>
        <v>30</v>
      </c>
      <c r="J47" s="119">
        <f t="shared" si="2"/>
        <v>83</v>
      </c>
    </row>
    <row r="48" spans="1:10" s="84" customFormat="1" ht="25" customHeight="1" x14ac:dyDescent="0.35">
      <c r="A48" s="114">
        <v>41</v>
      </c>
      <c r="B48" s="116">
        <v>9</v>
      </c>
      <c r="C48" s="116">
        <v>9.6</v>
      </c>
      <c r="D48" s="116">
        <v>11</v>
      </c>
      <c r="E48" s="95">
        <v>13.3</v>
      </c>
      <c r="F48" s="120">
        <f t="shared" si="0"/>
        <v>42.900000000000006</v>
      </c>
      <c r="G48" s="116">
        <v>20</v>
      </c>
      <c r="H48" s="116">
        <v>10</v>
      </c>
      <c r="I48" s="121">
        <f t="shared" si="1"/>
        <v>30</v>
      </c>
      <c r="J48" s="119">
        <f t="shared" si="2"/>
        <v>72.900000000000006</v>
      </c>
    </row>
    <row r="49" spans="1:10" s="84" customFormat="1" ht="25" customHeight="1" x14ac:dyDescent="0.35">
      <c r="A49" s="114">
        <v>42</v>
      </c>
      <c r="B49" s="116">
        <v>7</v>
      </c>
      <c r="C49" s="116">
        <v>15</v>
      </c>
      <c r="D49" s="116">
        <v>15</v>
      </c>
      <c r="E49" s="95">
        <v>12.6</v>
      </c>
      <c r="F49" s="120">
        <f t="shared" si="0"/>
        <v>49.6</v>
      </c>
      <c r="G49" s="116">
        <v>18</v>
      </c>
      <c r="H49" s="116">
        <v>9</v>
      </c>
      <c r="I49" s="121">
        <f t="shared" si="1"/>
        <v>27</v>
      </c>
      <c r="J49" s="119">
        <f t="shared" si="2"/>
        <v>76.599999999999994</v>
      </c>
    </row>
    <row r="50" spans="1:10" s="84" customFormat="1" ht="25" customHeight="1" x14ac:dyDescent="0.35">
      <c r="A50" s="124">
        <v>43</v>
      </c>
      <c r="B50" s="123">
        <v>7</v>
      </c>
      <c r="C50" s="123">
        <v>0</v>
      </c>
      <c r="D50" s="123"/>
      <c r="E50" s="100"/>
      <c r="F50" s="123">
        <f t="shared" si="0"/>
        <v>7</v>
      </c>
      <c r="G50" s="123">
        <v>0</v>
      </c>
      <c r="H50" s="123"/>
      <c r="I50" s="125">
        <f t="shared" si="1"/>
        <v>0</v>
      </c>
      <c r="J50" s="126">
        <f t="shared" si="2"/>
        <v>7</v>
      </c>
    </row>
    <row r="51" spans="1:10" s="84" customFormat="1" ht="25" customHeight="1" x14ac:dyDescent="0.35">
      <c r="A51" s="114">
        <v>44</v>
      </c>
      <c r="B51" s="116">
        <v>9</v>
      </c>
      <c r="C51" s="116">
        <v>13.2</v>
      </c>
      <c r="D51" s="116">
        <v>15</v>
      </c>
      <c r="E51" s="95">
        <v>10.3</v>
      </c>
      <c r="F51" s="120">
        <f t="shared" si="0"/>
        <v>47.5</v>
      </c>
      <c r="G51" s="116">
        <v>15.5</v>
      </c>
      <c r="H51" s="116">
        <v>15</v>
      </c>
      <c r="I51" s="121">
        <f t="shared" si="1"/>
        <v>30.5</v>
      </c>
      <c r="J51" s="119">
        <f t="shared" si="2"/>
        <v>78</v>
      </c>
    </row>
    <row r="52" spans="1:10" s="84" customFormat="1" ht="25" customHeight="1" x14ac:dyDescent="0.35">
      <c r="A52" s="124">
        <v>45</v>
      </c>
      <c r="B52" s="123">
        <v>6</v>
      </c>
      <c r="C52" s="123">
        <v>11.8</v>
      </c>
      <c r="D52" s="123"/>
      <c r="E52" s="100"/>
      <c r="F52" s="123">
        <f t="shared" si="0"/>
        <v>17.8</v>
      </c>
      <c r="G52" s="123">
        <v>16.5</v>
      </c>
      <c r="H52" s="123"/>
      <c r="I52" s="125">
        <f t="shared" si="1"/>
        <v>16.5</v>
      </c>
      <c r="J52" s="126">
        <f t="shared" si="2"/>
        <v>34.299999999999997</v>
      </c>
    </row>
    <row r="53" spans="1:10" s="84" customFormat="1" ht="25" customHeight="1" x14ac:dyDescent="0.35">
      <c r="A53" s="114">
        <v>46</v>
      </c>
      <c r="B53" s="116">
        <v>7</v>
      </c>
      <c r="C53" s="116">
        <v>17.399999999999999</v>
      </c>
      <c r="D53" s="116">
        <v>15</v>
      </c>
      <c r="E53" s="95">
        <v>10.6</v>
      </c>
      <c r="F53" s="120">
        <f t="shared" si="0"/>
        <v>50</v>
      </c>
      <c r="G53" s="116">
        <v>16.5</v>
      </c>
      <c r="H53" s="116">
        <v>9</v>
      </c>
      <c r="I53" s="121">
        <f t="shared" si="1"/>
        <v>25.5</v>
      </c>
      <c r="J53" s="119">
        <f t="shared" si="2"/>
        <v>75.5</v>
      </c>
    </row>
    <row r="54" spans="1:10" s="84" customFormat="1" ht="25" customHeight="1" x14ac:dyDescent="0.35">
      <c r="A54" s="114">
        <v>47</v>
      </c>
      <c r="B54" s="116">
        <v>7</v>
      </c>
      <c r="C54" s="116">
        <v>15.4</v>
      </c>
      <c r="D54" s="116">
        <v>15</v>
      </c>
      <c r="E54" s="95">
        <v>13.3</v>
      </c>
      <c r="F54" s="120">
        <f t="shared" si="0"/>
        <v>50.7</v>
      </c>
      <c r="G54" s="116">
        <v>17</v>
      </c>
      <c r="H54" s="116">
        <v>17</v>
      </c>
      <c r="I54" s="121">
        <f t="shared" si="1"/>
        <v>34</v>
      </c>
      <c r="J54" s="119">
        <f t="shared" si="2"/>
        <v>84.7</v>
      </c>
    </row>
    <row r="55" spans="1:10" s="84" customFormat="1" ht="30" customHeight="1" x14ac:dyDescent="0.35">
      <c r="A55" s="114">
        <v>48</v>
      </c>
      <c r="B55" s="116">
        <v>6</v>
      </c>
      <c r="C55" s="116">
        <v>15.6</v>
      </c>
      <c r="D55" s="116">
        <v>14</v>
      </c>
      <c r="E55" s="95">
        <v>10.6</v>
      </c>
      <c r="F55" s="120">
        <f t="shared" si="0"/>
        <v>46.2</v>
      </c>
      <c r="G55" s="116">
        <v>16</v>
      </c>
      <c r="H55" s="116">
        <v>6</v>
      </c>
      <c r="I55" s="121">
        <f t="shared" si="1"/>
        <v>22</v>
      </c>
      <c r="J55" s="119">
        <f t="shared" si="2"/>
        <v>68.2</v>
      </c>
    </row>
    <row r="56" spans="1:10" s="84" customFormat="1" ht="25" customHeight="1" x14ac:dyDescent="0.35">
      <c r="A56" s="114">
        <v>49</v>
      </c>
      <c r="B56" s="116">
        <v>8</v>
      </c>
      <c r="C56" s="116">
        <v>14.8</v>
      </c>
      <c r="D56" s="116">
        <v>14</v>
      </c>
      <c r="E56" s="95">
        <v>11.2</v>
      </c>
      <c r="F56" s="120">
        <f t="shared" si="0"/>
        <v>48</v>
      </c>
      <c r="G56" s="116">
        <v>17.5</v>
      </c>
      <c r="H56" s="116">
        <v>17</v>
      </c>
      <c r="I56" s="121">
        <f t="shared" si="1"/>
        <v>34.5</v>
      </c>
      <c r="J56" s="119">
        <f t="shared" si="2"/>
        <v>82.5</v>
      </c>
    </row>
    <row r="57" spans="1:10" s="84" customFormat="1" ht="25" customHeight="1" x14ac:dyDescent="0.35">
      <c r="A57" s="114">
        <v>50</v>
      </c>
      <c r="B57" s="116">
        <v>8.5</v>
      </c>
      <c r="C57" s="116">
        <v>15.6</v>
      </c>
      <c r="D57" s="116">
        <v>15</v>
      </c>
      <c r="E57" s="95">
        <v>11.6</v>
      </c>
      <c r="F57" s="120">
        <f t="shared" si="0"/>
        <v>50.7</v>
      </c>
      <c r="G57" s="116">
        <v>18</v>
      </c>
      <c r="H57" s="116">
        <v>8</v>
      </c>
      <c r="I57" s="121">
        <f t="shared" si="1"/>
        <v>26</v>
      </c>
      <c r="J57" s="119">
        <f t="shared" si="2"/>
        <v>76.7</v>
      </c>
    </row>
    <row r="58" spans="1:10" s="84" customFormat="1" ht="25" customHeight="1" x14ac:dyDescent="0.35">
      <c r="A58" s="114">
        <v>51</v>
      </c>
      <c r="B58" s="116">
        <v>8</v>
      </c>
      <c r="C58" s="116">
        <v>16</v>
      </c>
      <c r="D58" s="116">
        <v>15</v>
      </c>
      <c r="E58" s="95">
        <v>12.3</v>
      </c>
      <c r="F58" s="120">
        <f t="shared" si="0"/>
        <v>51.3</v>
      </c>
      <c r="G58" s="116">
        <v>19</v>
      </c>
      <c r="H58" s="116">
        <v>14</v>
      </c>
      <c r="I58" s="121">
        <f t="shared" si="1"/>
        <v>33</v>
      </c>
      <c r="J58" s="119">
        <f t="shared" si="2"/>
        <v>84.3</v>
      </c>
    </row>
    <row r="59" spans="1:10" s="84" customFormat="1" ht="25" customHeight="1" x14ac:dyDescent="0.35">
      <c r="A59" s="114">
        <v>52</v>
      </c>
      <c r="B59" s="116">
        <v>6</v>
      </c>
      <c r="C59" s="116">
        <v>14.4</v>
      </c>
      <c r="D59" s="116">
        <v>14</v>
      </c>
      <c r="E59" s="95">
        <v>12.3</v>
      </c>
      <c r="F59" s="120">
        <f t="shared" si="0"/>
        <v>46.7</v>
      </c>
      <c r="G59" s="116">
        <v>16.5</v>
      </c>
      <c r="H59" s="116">
        <v>13.5</v>
      </c>
      <c r="I59" s="121">
        <f t="shared" si="1"/>
        <v>30</v>
      </c>
      <c r="J59" s="119">
        <f t="shared" si="2"/>
        <v>76.7</v>
      </c>
    </row>
    <row r="60" spans="1:10" s="84" customFormat="1" ht="25" customHeight="1" x14ac:dyDescent="0.35">
      <c r="A60" s="114">
        <v>53</v>
      </c>
      <c r="B60" s="116">
        <v>7</v>
      </c>
      <c r="C60" s="116">
        <v>15.2</v>
      </c>
      <c r="D60" s="116">
        <v>15</v>
      </c>
      <c r="E60" s="95">
        <v>12.3</v>
      </c>
      <c r="F60" s="120">
        <f t="shared" si="0"/>
        <v>49.5</v>
      </c>
      <c r="G60" s="116">
        <v>16</v>
      </c>
      <c r="H60" s="116">
        <v>16</v>
      </c>
      <c r="I60" s="121">
        <f t="shared" si="1"/>
        <v>32</v>
      </c>
      <c r="J60" s="119">
        <f t="shared" si="2"/>
        <v>81.5</v>
      </c>
    </row>
    <row r="61" spans="1:10" s="84" customFormat="1" ht="25" customHeight="1" x14ac:dyDescent="0.35">
      <c r="A61" s="114">
        <v>54</v>
      </c>
      <c r="B61" s="116">
        <v>8.5</v>
      </c>
      <c r="C61" s="116">
        <v>18</v>
      </c>
      <c r="D61" s="116">
        <v>15</v>
      </c>
      <c r="E61" s="95">
        <v>13.3</v>
      </c>
      <c r="F61" s="120">
        <f t="shared" si="0"/>
        <v>54.8</v>
      </c>
      <c r="G61" s="116">
        <v>16</v>
      </c>
      <c r="H61" s="116">
        <v>16</v>
      </c>
      <c r="I61" s="121">
        <f t="shared" si="1"/>
        <v>32</v>
      </c>
      <c r="J61" s="119">
        <f t="shared" si="2"/>
        <v>86.8</v>
      </c>
    </row>
    <row r="62" spans="1:10" s="84" customFormat="1" ht="25" customHeight="1" x14ac:dyDescent="0.35">
      <c r="A62" s="114">
        <v>55</v>
      </c>
      <c r="B62" s="116">
        <v>7.5</v>
      </c>
      <c r="C62" s="116">
        <v>17.600000000000001</v>
      </c>
      <c r="D62" s="116">
        <v>14</v>
      </c>
      <c r="E62" s="95">
        <v>13.3</v>
      </c>
      <c r="F62" s="120">
        <f t="shared" si="0"/>
        <v>52.400000000000006</v>
      </c>
      <c r="G62" s="116">
        <v>17</v>
      </c>
      <c r="H62" s="116">
        <v>14</v>
      </c>
      <c r="I62" s="121">
        <f t="shared" si="1"/>
        <v>31</v>
      </c>
      <c r="J62" s="119">
        <f t="shared" si="2"/>
        <v>83.4</v>
      </c>
    </row>
    <row r="63" spans="1:10" s="84" customFormat="1" ht="25" customHeight="1" x14ac:dyDescent="0.35">
      <c r="A63" s="114">
        <v>56</v>
      </c>
      <c r="B63" s="116">
        <v>9</v>
      </c>
      <c r="C63" s="116">
        <v>14.8</v>
      </c>
      <c r="D63" s="116">
        <v>15</v>
      </c>
      <c r="E63" s="95">
        <v>13.3</v>
      </c>
      <c r="F63" s="120">
        <f t="shared" si="0"/>
        <v>52.099999999999994</v>
      </c>
      <c r="G63" s="116">
        <v>17.5</v>
      </c>
      <c r="H63" s="116">
        <v>18</v>
      </c>
      <c r="I63" s="121">
        <f t="shared" si="1"/>
        <v>35.5</v>
      </c>
      <c r="J63" s="119">
        <f t="shared" si="2"/>
        <v>87.6</v>
      </c>
    </row>
    <row r="64" spans="1:10" s="84" customFormat="1" ht="25" customHeight="1" x14ac:dyDescent="0.35">
      <c r="A64" s="114">
        <v>57</v>
      </c>
      <c r="B64" s="116">
        <v>6</v>
      </c>
      <c r="C64" s="116">
        <v>15.8</v>
      </c>
      <c r="D64" s="116">
        <v>6</v>
      </c>
      <c r="E64" s="95">
        <v>12.3</v>
      </c>
      <c r="F64" s="120">
        <f t="shared" si="0"/>
        <v>40.1</v>
      </c>
      <c r="G64" s="116">
        <v>16</v>
      </c>
      <c r="H64" s="116">
        <v>10</v>
      </c>
      <c r="I64" s="121">
        <f t="shared" si="1"/>
        <v>26</v>
      </c>
      <c r="J64" s="119">
        <f t="shared" si="2"/>
        <v>66.099999999999994</v>
      </c>
    </row>
    <row r="65" spans="1:10" s="84" customFormat="1" ht="25" customHeight="1" x14ac:dyDescent="0.35">
      <c r="A65" s="114">
        <v>58</v>
      </c>
      <c r="B65" s="116">
        <v>7.5</v>
      </c>
      <c r="C65" s="116">
        <v>15.6</v>
      </c>
      <c r="D65" s="116">
        <v>15</v>
      </c>
      <c r="E65" s="95">
        <v>13.3</v>
      </c>
      <c r="F65" s="120">
        <f t="shared" si="0"/>
        <v>51.400000000000006</v>
      </c>
      <c r="G65" s="116">
        <v>16</v>
      </c>
      <c r="H65" s="116">
        <v>13</v>
      </c>
      <c r="I65" s="121">
        <f t="shared" si="1"/>
        <v>29</v>
      </c>
      <c r="J65" s="119">
        <f t="shared" si="2"/>
        <v>80.400000000000006</v>
      </c>
    </row>
    <row r="66" spans="1:10" s="84" customFormat="1" ht="25" customHeight="1" x14ac:dyDescent="0.35">
      <c r="A66" s="114">
        <v>59</v>
      </c>
      <c r="B66" s="116">
        <v>7.5</v>
      </c>
      <c r="C66" s="116">
        <v>15.8</v>
      </c>
      <c r="D66" s="116">
        <v>15</v>
      </c>
      <c r="E66" s="95">
        <v>11.2</v>
      </c>
      <c r="F66" s="120">
        <f t="shared" si="0"/>
        <v>49.5</v>
      </c>
      <c r="G66" s="116">
        <v>16</v>
      </c>
      <c r="H66" s="116">
        <v>12</v>
      </c>
      <c r="I66" s="121">
        <f t="shared" si="1"/>
        <v>28</v>
      </c>
      <c r="J66" s="119">
        <f t="shared" si="2"/>
        <v>77.5</v>
      </c>
    </row>
  </sheetData>
  <mergeCells count="5">
    <mergeCell ref="A2:K2"/>
    <mergeCell ref="A3:J3"/>
    <mergeCell ref="A4:J4"/>
    <mergeCell ref="L8:O8"/>
    <mergeCell ref="L9:O9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72"/>
  <sheetViews>
    <sheetView topLeftCell="A13" workbookViewId="0">
      <selection activeCell="J8" sqref="J8"/>
    </sheetView>
  </sheetViews>
  <sheetFormatPr defaultRowHeight="15.5" x14ac:dyDescent="0.35"/>
  <sheetData>
    <row r="1" spans="1:23" s="127" customFormat="1" ht="18" customHeight="1" x14ac:dyDescent="0.35">
      <c r="A1" s="187"/>
      <c r="B1" s="184"/>
      <c r="E1" s="128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129"/>
      <c r="V1" s="129"/>
      <c r="W1" s="129"/>
    </row>
    <row r="2" spans="1:23" s="127" customFormat="1" ht="18" customHeight="1" x14ac:dyDescent="0.35">
      <c r="A2" s="188" t="s">
        <v>201</v>
      </c>
      <c r="B2" s="188"/>
      <c r="C2" s="188"/>
      <c r="D2" s="188"/>
      <c r="E2" s="188"/>
      <c r="F2" s="188"/>
      <c r="G2" s="188"/>
      <c r="H2" s="188"/>
      <c r="I2" s="188"/>
      <c r="J2" s="188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</row>
    <row r="3" spans="1:23" s="127" customFormat="1" ht="18" customHeight="1" x14ac:dyDescent="0.35">
      <c r="A3" s="188" t="s">
        <v>202</v>
      </c>
      <c r="B3" s="188"/>
      <c r="C3" s="188"/>
      <c r="D3" s="188"/>
      <c r="E3" s="188"/>
      <c r="F3" s="188"/>
      <c r="G3" s="188"/>
      <c r="H3" s="188"/>
      <c r="I3" s="188"/>
      <c r="J3" s="188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</row>
    <row r="4" spans="1:23" s="127" customFormat="1" ht="18" customHeight="1" x14ac:dyDescent="0.35">
      <c r="A4" s="189"/>
      <c r="B4" s="189"/>
      <c r="C4" s="189"/>
      <c r="D4" s="189"/>
      <c r="E4" s="189"/>
      <c r="F4" s="189"/>
      <c r="G4" s="189"/>
      <c r="H4" s="189"/>
      <c r="I4" s="18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</row>
    <row r="5" spans="1:23" s="127" customFormat="1" ht="15" customHeight="1" x14ac:dyDescent="0.35">
      <c r="A5" s="188" t="s">
        <v>73</v>
      </c>
      <c r="B5" s="188"/>
      <c r="C5" s="188"/>
      <c r="D5" s="188"/>
      <c r="E5" s="188"/>
      <c r="F5" s="188"/>
      <c r="G5" s="188"/>
      <c r="H5" s="188"/>
      <c r="I5" s="188"/>
      <c r="J5" s="188"/>
      <c r="K5" s="129"/>
      <c r="L5" s="129"/>
      <c r="M5" s="129"/>
      <c r="N5" s="129"/>
      <c r="O5" s="129"/>
      <c r="P5" s="129"/>
      <c r="Q5" s="129"/>
      <c r="R5" s="129"/>
      <c r="S5" s="129"/>
      <c r="T5" s="129"/>
      <c r="U5" s="129"/>
      <c r="V5" s="129"/>
      <c r="W5" s="129"/>
    </row>
    <row r="6" spans="1:23" s="127" customFormat="1" ht="15" customHeight="1" x14ac:dyDescent="0.35">
      <c r="A6" s="188" t="s">
        <v>203</v>
      </c>
      <c r="B6" s="188"/>
      <c r="C6" s="188"/>
      <c r="D6" s="188"/>
      <c r="E6" s="188"/>
      <c r="F6" s="188"/>
      <c r="G6" s="188"/>
      <c r="H6" s="188"/>
      <c r="I6" s="188"/>
      <c r="J6" s="188"/>
      <c r="K6" s="129"/>
      <c r="L6" s="129"/>
      <c r="M6" s="129"/>
      <c r="N6" s="129"/>
      <c r="O6" s="129"/>
      <c r="P6" s="129"/>
      <c r="Q6" s="129"/>
      <c r="R6" s="129"/>
      <c r="S6" s="129"/>
      <c r="T6" s="129"/>
      <c r="U6" s="129"/>
      <c r="V6" s="129"/>
      <c r="W6" s="129"/>
    </row>
    <row r="7" spans="1:23" s="127" customFormat="1" ht="15" customHeight="1" x14ac:dyDescent="0.35">
      <c r="A7" s="159" t="s">
        <v>204</v>
      </c>
      <c r="E7" s="128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</row>
    <row r="8" spans="1:23" s="127" customFormat="1" ht="12.75" customHeight="1" x14ac:dyDescent="0.35">
      <c r="A8" s="159" t="s">
        <v>3</v>
      </c>
      <c r="E8" s="128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29"/>
      <c r="R8" s="129"/>
      <c r="S8" s="129"/>
      <c r="T8" s="129"/>
      <c r="U8" s="129"/>
      <c r="V8" s="129"/>
      <c r="W8" s="129"/>
    </row>
    <row r="9" spans="1:23" s="127" customFormat="1" ht="24.75" customHeight="1" x14ac:dyDescent="0.35">
      <c r="A9" s="182" t="s">
        <v>205</v>
      </c>
      <c r="B9" s="182"/>
      <c r="C9" s="182"/>
      <c r="D9" s="182"/>
      <c r="E9" s="128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</row>
    <row r="10" spans="1:23" s="127" customFormat="1" ht="12.75" customHeight="1" x14ac:dyDescent="0.35">
      <c r="A10" s="183"/>
      <c r="B10" s="184"/>
      <c r="E10" s="128"/>
      <c r="F10" s="129"/>
      <c r="G10" s="129"/>
      <c r="H10" s="129"/>
      <c r="I10" s="129"/>
      <c r="J10" s="129"/>
      <c r="K10" s="129"/>
      <c r="L10" s="129"/>
      <c r="M10" s="129"/>
      <c r="N10" s="129"/>
      <c r="O10" s="129"/>
      <c r="P10" s="129"/>
      <c r="Q10" s="129"/>
      <c r="R10" s="129"/>
      <c r="S10" s="129"/>
      <c r="T10" s="129"/>
      <c r="U10" s="129"/>
      <c r="V10" s="129"/>
      <c r="W10" s="129"/>
    </row>
    <row r="11" spans="1:23" s="127" customFormat="1" ht="21" customHeight="1" x14ac:dyDescent="0.35">
      <c r="A11" s="159" t="s">
        <v>5</v>
      </c>
      <c r="E11" s="128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</row>
    <row r="12" spans="1:23" s="127" customFormat="1" ht="15" customHeight="1" x14ac:dyDescent="0.35">
      <c r="A12" s="130"/>
      <c r="E12" s="128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  <c r="V12" s="129"/>
      <c r="W12" s="129"/>
    </row>
    <row r="13" spans="1:23" s="127" customFormat="1" ht="19.5" customHeight="1" x14ac:dyDescent="0.35">
      <c r="A13" s="185"/>
      <c r="B13" s="186"/>
      <c r="C13" s="131"/>
      <c r="D13" s="131"/>
      <c r="E13" s="132"/>
      <c r="F13" s="129"/>
      <c r="G13" s="129"/>
      <c r="H13" s="129"/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  <c r="V13" s="129"/>
      <c r="W13" s="129"/>
    </row>
    <row r="14" spans="1:23" s="127" customFormat="1" ht="28.5" customHeight="1" x14ac:dyDescent="0.35">
      <c r="A14" s="180" t="s">
        <v>64</v>
      </c>
      <c r="B14" s="133">
        <v>0.1</v>
      </c>
      <c r="C14" s="134">
        <v>0.2</v>
      </c>
      <c r="D14" s="134">
        <v>0.1</v>
      </c>
      <c r="E14" s="134">
        <v>0.2</v>
      </c>
      <c r="F14" s="135">
        <v>0.6</v>
      </c>
      <c r="G14" s="136">
        <v>0.2</v>
      </c>
      <c r="H14" s="136">
        <v>0.2</v>
      </c>
      <c r="I14" s="136">
        <v>0.4</v>
      </c>
      <c r="J14" s="137">
        <v>1</v>
      </c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  <c r="V14" s="129"/>
      <c r="W14" s="129"/>
    </row>
    <row r="15" spans="1:23" s="127" customFormat="1" ht="34.5" customHeight="1" x14ac:dyDescent="0.35">
      <c r="A15" s="181"/>
      <c r="B15" s="138" t="s">
        <v>206</v>
      </c>
      <c r="C15" s="138" t="s">
        <v>10</v>
      </c>
      <c r="D15" s="138" t="s">
        <v>87</v>
      </c>
      <c r="E15" s="139" t="s">
        <v>104</v>
      </c>
      <c r="F15" s="140" t="s">
        <v>207</v>
      </c>
      <c r="G15" s="141" t="s">
        <v>208</v>
      </c>
      <c r="H15" s="142" t="s">
        <v>209</v>
      </c>
      <c r="I15" s="141" t="s">
        <v>13</v>
      </c>
      <c r="J15" s="143" t="s">
        <v>13</v>
      </c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  <c r="V15" s="129"/>
      <c r="W15" s="129"/>
    </row>
    <row r="16" spans="1:23" s="127" customFormat="1" ht="34" customHeight="1" x14ac:dyDescent="0.35">
      <c r="A16" s="144">
        <v>1</v>
      </c>
      <c r="B16" s="145">
        <v>9</v>
      </c>
      <c r="C16" s="146">
        <v>12</v>
      </c>
      <c r="D16" s="146">
        <v>7</v>
      </c>
      <c r="E16" s="146">
        <v>18</v>
      </c>
      <c r="F16" s="147">
        <f>B16+C16+D16+E16</f>
        <v>46</v>
      </c>
      <c r="G16" s="148">
        <v>17</v>
      </c>
      <c r="H16" s="148">
        <v>14</v>
      </c>
      <c r="I16" s="149">
        <f>G16+H16</f>
        <v>31</v>
      </c>
      <c r="J16" s="150">
        <f t="shared" ref="J16:J47" si="0">F16+I16</f>
        <v>77</v>
      </c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  <c r="V16" s="129"/>
      <c r="W16" s="129"/>
    </row>
    <row r="17" spans="1:23" s="127" customFormat="1" ht="25" customHeight="1" x14ac:dyDescent="0.35">
      <c r="A17" s="144">
        <v>2</v>
      </c>
      <c r="B17" s="151">
        <v>8.5</v>
      </c>
      <c r="C17" s="146">
        <v>19</v>
      </c>
      <c r="D17" s="146">
        <v>10</v>
      </c>
      <c r="E17" s="146">
        <v>15</v>
      </c>
      <c r="F17" s="147">
        <f t="shared" ref="F17:F72" si="1">B17+C17+D17+E17</f>
        <v>52.5</v>
      </c>
      <c r="G17" s="148">
        <v>16</v>
      </c>
      <c r="H17" s="148">
        <v>17</v>
      </c>
      <c r="I17" s="149">
        <f t="shared" ref="I17:I72" si="2">G17+H17</f>
        <v>33</v>
      </c>
      <c r="J17" s="150">
        <f t="shared" si="0"/>
        <v>85.5</v>
      </c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</row>
    <row r="18" spans="1:23" s="127" customFormat="1" ht="25" customHeight="1" x14ac:dyDescent="0.35">
      <c r="A18" s="144">
        <v>3</v>
      </c>
      <c r="B18" s="151">
        <v>6.5</v>
      </c>
      <c r="C18" s="146">
        <v>15</v>
      </c>
      <c r="D18" s="146">
        <v>5</v>
      </c>
      <c r="E18" s="146">
        <v>16</v>
      </c>
      <c r="F18" s="147">
        <f t="shared" si="1"/>
        <v>42.5</v>
      </c>
      <c r="G18" s="148">
        <v>12</v>
      </c>
      <c r="H18" s="148">
        <v>13</v>
      </c>
      <c r="I18" s="149">
        <f t="shared" si="2"/>
        <v>25</v>
      </c>
      <c r="J18" s="150">
        <f t="shared" si="0"/>
        <v>67.5</v>
      </c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  <c r="V18" s="129"/>
      <c r="W18" s="129"/>
    </row>
    <row r="19" spans="1:23" s="127" customFormat="1" ht="25" customHeight="1" x14ac:dyDescent="0.35">
      <c r="A19" s="144">
        <v>4</v>
      </c>
      <c r="B19" s="151">
        <v>9</v>
      </c>
      <c r="C19" s="146">
        <v>14</v>
      </c>
      <c r="D19" s="146">
        <v>9</v>
      </c>
      <c r="E19" s="146">
        <v>15</v>
      </c>
      <c r="F19" s="147">
        <f t="shared" si="1"/>
        <v>47</v>
      </c>
      <c r="G19" s="148">
        <v>15</v>
      </c>
      <c r="H19" s="148">
        <v>13</v>
      </c>
      <c r="I19" s="149">
        <f t="shared" si="2"/>
        <v>28</v>
      </c>
      <c r="J19" s="150">
        <f t="shared" si="0"/>
        <v>75</v>
      </c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  <c r="V19" s="129"/>
      <c r="W19" s="129"/>
    </row>
    <row r="20" spans="1:23" s="127" customFormat="1" ht="25" customHeight="1" x14ac:dyDescent="0.35">
      <c r="A20" s="144">
        <v>5</v>
      </c>
      <c r="B20" s="151">
        <v>8</v>
      </c>
      <c r="C20" s="146">
        <v>20</v>
      </c>
      <c r="D20" s="146">
        <v>10</v>
      </c>
      <c r="E20" s="146">
        <v>17</v>
      </c>
      <c r="F20" s="147">
        <f t="shared" si="1"/>
        <v>55</v>
      </c>
      <c r="G20" s="148">
        <v>18</v>
      </c>
      <c r="H20" s="148">
        <v>15</v>
      </c>
      <c r="I20" s="149">
        <f t="shared" si="2"/>
        <v>33</v>
      </c>
      <c r="J20" s="150">
        <f t="shared" si="0"/>
        <v>88</v>
      </c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  <c r="V20" s="129"/>
      <c r="W20" s="129"/>
    </row>
    <row r="21" spans="1:23" s="127" customFormat="1" ht="25" customHeight="1" x14ac:dyDescent="0.35">
      <c r="A21" s="144">
        <v>6</v>
      </c>
      <c r="B21" s="151">
        <v>8</v>
      </c>
      <c r="C21" s="146">
        <v>14</v>
      </c>
      <c r="D21" s="146">
        <v>10</v>
      </c>
      <c r="E21" s="146">
        <v>16</v>
      </c>
      <c r="F21" s="147">
        <f t="shared" si="1"/>
        <v>48</v>
      </c>
      <c r="G21" s="148">
        <v>9</v>
      </c>
      <c r="H21" s="148">
        <v>13</v>
      </c>
      <c r="I21" s="149">
        <f t="shared" si="2"/>
        <v>22</v>
      </c>
      <c r="J21" s="150">
        <f t="shared" si="0"/>
        <v>70</v>
      </c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  <c r="V21" s="129"/>
      <c r="W21" s="129"/>
    </row>
    <row r="22" spans="1:23" s="127" customFormat="1" ht="25" customHeight="1" x14ac:dyDescent="0.35">
      <c r="A22" s="144">
        <v>7</v>
      </c>
      <c r="B22" s="151">
        <v>8</v>
      </c>
      <c r="C22" s="146">
        <v>19</v>
      </c>
      <c r="D22" s="146">
        <v>10</v>
      </c>
      <c r="E22" s="146">
        <v>15</v>
      </c>
      <c r="F22" s="147">
        <f t="shared" si="1"/>
        <v>52</v>
      </c>
      <c r="G22" s="148">
        <v>16</v>
      </c>
      <c r="H22" s="148">
        <v>12</v>
      </c>
      <c r="I22" s="149">
        <f t="shared" si="2"/>
        <v>28</v>
      </c>
      <c r="J22" s="150">
        <f t="shared" si="0"/>
        <v>80</v>
      </c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  <c r="V22" s="129"/>
      <c r="W22" s="129"/>
    </row>
    <row r="23" spans="1:23" s="127" customFormat="1" ht="25" customHeight="1" x14ac:dyDescent="0.35">
      <c r="A23" s="144">
        <v>8</v>
      </c>
      <c r="B23" s="151">
        <v>7.5</v>
      </c>
      <c r="C23" s="146">
        <v>20</v>
      </c>
      <c r="D23" s="146">
        <v>10</v>
      </c>
      <c r="E23" s="146">
        <v>17</v>
      </c>
      <c r="F23" s="147">
        <f t="shared" si="1"/>
        <v>54.5</v>
      </c>
      <c r="G23" s="148">
        <v>18</v>
      </c>
      <c r="H23" s="148">
        <v>12</v>
      </c>
      <c r="I23" s="149">
        <f t="shared" si="2"/>
        <v>30</v>
      </c>
      <c r="J23" s="150">
        <f t="shared" si="0"/>
        <v>84.5</v>
      </c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  <c r="V23" s="129"/>
      <c r="W23" s="129"/>
    </row>
    <row r="24" spans="1:23" s="127" customFormat="1" ht="25" customHeight="1" x14ac:dyDescent="0.35">
      <c r="A24" s="144">
        <v>9</v>
      </c>
      <c r="B24" s="151">
        <v>9</v>
      </c>
      <c r="C24" s="146">
        <v>17</v>
      </c>
      <c r="D24" s="146">
        <v>10</v>
      </c>
      <c r="E24" s="146">
        <v>15</v>
      </c>
      <c r="F24" s="147">
        <f t="shared" si="1"/>
        <v>51</v>
      </c>
      <c r="G24" s="148">
        <v>18</v>
      </c>
      <c r="H24" s="148">
        <v>15</v>
      </c>
      <c r="I24" s="149">
        <f t="shared" si="2"/>
        <v>33</v>
      </c>
      <c r="J24" s="150">
        <f t="shared" si="0"/>
        <v>84</v>
      </c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  <c r="V24" s="129"/>
      <c r="W24" s="129"/>
    </row>
    <row r="25" spans="1:23" s="127" customFormat="1" ht="25" customHeight="1" x14ac:dyDescent="0.35">
      <c r="A25" s="144">
        <v>10</v>
      </c>
      <c r="B25" s="151">
        <v>9</v>
      </c>
      <c r="C25" s="146">
        <v>14</v>
      </c>
      <c r="D25" s="146">
        <v>10</v>
      </c>
      <c r="E25" s="146">
        <v>14</v>
      </c>
      <c r="F25" s="147">
        <f t="shared" si="1"/>
        <v>47</v>
      </c>
      <c r="G25" s="148">
        <v>18</v>
      </c>
      <c r="H25" s="148">
        <v>15</v>
      </c>
      <c r="I25" s="149">
        <f t="shared" si="2"/>
        <v>33</v>
      </c>
      <c r="J25" s="150">
        <f t="shared" si="0"/>
        <v>80</v>
      </c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</row>
    <row r="26" spans="1:23" s="127" customFormat="1" ht="25" customHeight="1" x14ac:dyDescent="0.35">
      <c r="A26" s="144">
        <v>11</v>
      </c>
      <c r="B26" s="151">
        <v>8</v>
      </c>
      <c r="C26" s="146">
        <v>17</v>
      </c>
      <c r="D26" s="146">
        <v>10</v>
      </c>
      <c r="E26" s="146">
        <v>15</v>
      </c>
      <c r="F26" s="147">
        <f t="shared" si="1"/>
        <v>50</v>
      </c>
      <c r="G26" s="148">
        <v>17</v>
      </c>
      <c r="H26" s="148">
        <v>14</v>
      </c>
      <c r="I26" s="149">
        <f t="shared" si="2"/>
        <v>31</v>
      </c>
      <c r="J26" s="150">
        <f t="shared" si="0"/>
        <v>81</v>
      </c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  <c r="V26" s="129"/>
      <c r="W26" s="129"/>
    </row>
    <row r="27" spans="1:23" s="127" customFormat="1" ht="25" customHeight="1" x14ac:dyDescent="0.35">
      <c r="A27" s="144">
        <v>12</v>
      </c>
      <c r="B27" s="151">
        <v>7</v>
      </c>
      <c r="C27" s="146">
        <v>17</v>
      </c>
      <c r="D27" s="146">
        <v>10</v>
      </c>
      <c r="E27" s="146">
        <v>18</v>
      </c>
      <c r="F27" s="147">
        <f t="shared" si="1"/>
        <v>52</v>
      </c>
      <c r="G27" s="148">
        <v>15</v>
      </c>
      <c r="H27" s="148">
        <v>10</v>
      </c>
      <c r="I27" s="149">
        <f t="shared" si="2"/>
        <v>25</v>
      </c>
      <c r="J27" s="150">
        <f t="shared" si="0"/>
        <v>77</v>
      </c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</row>
    <row r="28" spans="1:23" s="127" customFormat="1" ht="25" customHeight="1" x14ac:dyDescent="0.35">
      <c r="A28" s="144">
        <v>13</v>
      </c>
      <c r="B28" s="151">
        <v>9</v>
      </c>
      <c r="C28" s="146">
        <v>20</v>
      </c>
      <c r="D28" s="146">
        <v>10</v>
      </c>
      <c r="E28" s="146">
        <v>17</v>
      </c>
      <c r="F28" s="147">
        <f t="shared" si="1"/>
        <v>56</v>
      </c>
      <c r="G28" s="148">
        <v>17</v>
      </c>
      <c r="H28" s="148">
        <v>18</v>
      </c>
      <c r="I28" s="149">
        <f t="shared" si="2"/>
        <v>35</v>
      </c>
      <c r="J28" s="150">
        <f t="shared" si="0"/>
        <v>91</v>
      </c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  <c r="V28" s="129"/>
      <c r="W28" s="129"/>
    </row>
    <row r="29" spans="1:23" s="127" customFormat="1" ht="25" customHeight="1" x14ac:dyDescent="0.35">
      <c r="A29" s="144">
        <v>14</v>
      </c>
      <c r="B29" s="151">
        <v>8</v>
      </c>
      <c r="C29" s="146">
        <v>13</v>
      </c>
      <c r="D29" s="146">
        <v>10</v>
      </c>
      <c r="E29" s="146">
        <v>18</v>
      </c>
      <c r="F29" s="147">
        <f t="shared" si="1"/>
        <v>49</v>
      </c>
      <c r="G29" s="148">
        <v>16</v>
      </c>
      <c r="H29" s="148">
        <v>15</v>
      </c>
      <c r="I29" s="149">
        <f t="shared" si="2"/>
        <v>31</v>
      </c>
      <c r="J29" s="150">
        <f t="shared" si="0"/>
        <v>80</v>
      </c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  <c r="V29" s="129"/>
      <c r="W29" s="129"/>
    </row>
    <row r="30" spans="1:23" s="127" customFormat="1" ht="25" customHeight="1" x14ac:dyDescent="0.35">
      <c r="A30" s="144">
        <v>15</v>
      </c>
      <c r="B30" s="151">
        <v>7</v>
      </c>
      <c r="C30" s="146">
        <v>16</v>
      </c>
      <c r="D30" s="146">
        <v>10</v>
      </c>
      <c r="E30" s="146">
        <v>14</v>
      </c>
      <c r="F30" s="147">
        <f t="shared" si="1"/>
        <v>47</v>
      </c>
      <c r="G30" s="148">
        <v>15</v>
      </c>
      <c r="H30" s="148">
        <v>10</v>
      </c>
      <c r="I30" s="149">
        <f t="shared" si="2"/>
        <v>25</v>
      </c>
      <c r="J30" s="150">
        <f t="shared" si="0"/>
        <v>72</v>
      </c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</row>
    <row r="31" spans="1:23" s="127" customFormat="1" ht="25" customHeight="1" x14ac:dyDescent="0.35">
      <c r="A31" s="144">
        <v>16</v>
      </c>
      <c r="B31" s="152">
        <v>0</v>
      </c>
      <c r="C31" s="153">
        <v>14</v>
      </c>
      <c r="D31" s="153">
        <v>2</v>
      </c>
      <c r="E31" s="153">
        <v>0</v>
      </c>
      <c r="F31" s="154">
        <f t="shared" si="1"/>
        <v>16</v>
      </c>
      <c r="G31" s="155">
        <v>0</v>
      </c>
      <c r="H31" s="155">
        <v>0</v>
      </c>
      <c r="I31" s="155">
        <f t="shared" si="2"/>
        <v>0</v>
      </c>
      <c r="J31" s="156">
        <f t="shared" si="0"/>
        <v>16</v>
      </c>
      <c r="K31" s="157"/>
      <c r="L31" s="129"/>
      <c r="M31" s="129"/>
      <c r="N31" s="129"/>
      <c r="O31" s="129"/>
      <c r="P31" s="129"/>
      <c r="Q31" s="129"/>
      <c r="R31" s="129"/>
      <c r="S31" s="129"/>
      <c r="T31" s="129"/>
      <c r="U31" s="129"/>
      <c r="V31" s="129"/>
      <c r="W31" s="129"/>
    </row>
    <row r="32" spans="1:23" s="127" customFormat="1" ht="25" customHeight="1" x14ac:dyDescent="0.35">
      <c r="A32" s="144">
        <v>17</v>
      </c>
      <c r="B32" s="158">
        <v>8</v>
      </c>
      <c r="C32" s="146">
        <v>15</v>
      </c>
      <c r="D32" s="146">
        <v>4</v>
      </c>
      <c r="E32" s="146">
        <v>15</v>
      </c>
      <c r="F32" s="147">
        <f t="shared" si="1"/>
        <v>42</v>
      </c>
      <c r="G32" s="148">
        <v>16</v>
      </c>
      <c r="H32" s="148">
        <v>10</v>
      </c>
      <c r="I32" s="149">
        <f t="shared" si="2"/>
        <v>26</v>
      </c>
      <c r="J32" s="150">
        <f t="shared" si="0"/>
        <v>68</v>
      </c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  <c r="V32" s="129"/>
      <c r="W32" s="129"/>
    </row>
    <row r="33" spans="1:23" s="127" customFormat="1" ht="25" customHeight="1" x14ac:dyDescent="0.35">
      <c r="A33" s="144">
        <v>18</v>
      </c>
      <c r="B33" s="151">
        <v>9</v>
      </c>
      <c r="C33" s="146">
        <v>16</v>
      </c>
      <c r="D33" s="146">
        <v>9</v>
      </c>
      <c r="E33" s="146">
        <v>14</v>
      </c>
      <c r="F33" s="147">
        <f t="shared" si="1"/>
        <v>48</v>
      </c>
      <c r="G33" s="148">
        <v>14</v>
      </c>
      <c r="H33" s="148">
        <v>13</v>
      </c>
      <c r="I33" s="149">
        <f t="shared" si="2"/>
        <v>27</v>
      </c>
      <c r="J33" s="150">
        <f t="shared" si="0"/>
        <v>75</v>
      </c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  <c r="V33" s="129"/>
      <c r="W33" s="129"/>
    </row>
    <row r="34" spans="1:23" s="127" customFormat="1" ht="25" customHeight="1" x14ac:dyDescent="0.35">
      <c r="A34" s="144">
        <v>19</v>
      </c>
      <c r="B34" s="151">
        <v>8</v>
      </c>
      <c r="C34" s="146">
        <v>12</v>
      </c>
      <c r="D34" s="146">
        <v>8</v>
      </c>
      <c r="E34" s="146">
        <v>15</v>
      </c>
      <c r="F34" s="147">
        <f t="shared" si="1"/>
        <v>43</v>
      </c>
      <c r="G34" s="148">
        <v>15</v>
      </c>
      <c r="H34" s="148">
        <v>12</v>
      </c>
      <c r="I34" s="149">
        <f t="shared" si="2"/>
        <v>27</v>
      </c>
      <c r="J34" s="150">
        <f t="shared" si="0"/>
        <v>70</v>
      </c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  <c r="V34" s="129"/>
      <c r="W34" s="129"/>
    </row>
    <row r="35" spans="1:23" s="127" customFormat="1" ht="25" customHeight="1" x14ac:dyDescent="0.35">
      <c r="A35" s="144">
        <v>20</v>
      </c>
      <c r="B35" s="151">
        <v>8.5</v>
      </c>
      <c r="C35" s="146">
        <v>13</v>
      </c>
      <c r="D35" s="146">
        <v>8</v>
      </c>
      <c r="E35" s="146">
        <v>15</v>
      </c>
      <c r="F35" s="147">
        <f t="shared" si="1"/>
        <v>44.5</v>
      </c>
      <c r="G35" s="148">
        <v>16</v>
      </c>
      <c r="H35" s="148">
        <v>16</v>
      </c>
      <c r="I35" s="149">
        <f t="shared" si="2"/>
        <v>32</v>
      </c>
      <c r="J35" s="150">
        <f t="shared" si="0"/>
        <v>76.5</v>
      </c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</row>
    <row r="36" spans="1:23" s="127" customFormat="1" ht="25" customHeight="1" x14ac:dyDescent="0.35">
      <c r="A36" s="144">
        <v>21</v>
      </c>
      <c r="B36" s="152">
        <v>0</v>
      </c>
      <c r="C36" s="153">
        <v>10</v>
      </c>
      <c r="D36" s="153">
        <v>0</v>
      </c>
      <c r="E36" s="153">
        <v>0</v>
      </c>
      <c r="F36" s="154">
        <f t="shared" si="1"/>
        <v>10</v>
      </c>
      <c r="G36" s="155">
        <v>0</v>
      </c>
      <c r="H36" s="155">
        <v>0</v>
      </c>
      <c r="I36" s="155">
        <f t="shared" si="2"/>
        <v>0</v>
      </c>
      <c r="J36" s="156">
        <f t="shared" si="0"/>
        <v>10</v>
      </c>
      <c r="K36" s="157"/>
      <c r="L36" s="129"/>
      <c r="M36" s="129"/>
      <c r="N36" s="129"/>
      <c r="O36" s="129"/>
      <c r="P36" s="129"/>
      <c r="Q36" s="129"/>
      <c r="R36" s="129"/>
      <c r="S36" s="129"/>
      <c r="T36" s="129"/>
      <c r="U36" s="129"/>
      <c r="V36" s="129"/>
      <c r="W36" s="129"/>
    </row>
    <row r="37" spans="1:23" s="127" customFormat="1" ht="25" customHeight="1" x14ac:dyDescent="0.35">
      <c r="A37" s="144">
        <v>22</v>
      </c>
      <c r="B37" s="151">
        <v>8</v>
      </c>
      <c r="C37" s="146">
        <v>14</v>
      </c>
      <c r="D37" s="146">
        <v>10</v>
      </c>
      <c r="E37" s="146">
        <v>17</v>
      </c>
      <c r="F37" s="147">
        <f t="shared" si="1"/>
        <v>49</v>
      </c>
      <c r="G37" s="148">
        <v>13</v>
      </c>
      <c r="H37" s="148">
        <v>14</v>
      </c>
      <c r="I37" s="149">
        <f t="shared" si="2"/>
        <v>27</v>
      </c>
      <c r="J37" s="150">
        <f t="shared" si="0"/>
        <v>76</v>
      </c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  <c r="V37" s="129"/>
      <c r="W37" s="129"/>
    </row>
    <row r="38" spans="1:23" s="127" customFormat="1" ht="25" customHeight="1" x14ac:dyDescent="0.35">
      <c r="A38" s="144">
        <v>23</v>
      </c>
      <c r="B38" s="151">
        <v>7</v>
      </c>
      <c r="C38" s="146">
        <v>16</v>
      </c>
      <c r="D38" s="146">
        <v>4</v>
      </c>
      <c r="E38" s="146">
        <v>18</v>
      </c>
      <c r="F38" s="147">
        <f t="shared" si="1"/>
        <v>45</v>
      </c>
      <c r="G38" s="148">
        <v>12</v>
      </c>
      <c r="H38" s="148">
        <v>13</v>
      </c>
      <c r="I38" s="149">
        <f t="shared" si="2"/>
        <v>25</v>
      </c>
      <c r="J38" s="150">
        <f t="shared" si="0"/>
        <v>70</v>
      </c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  <c r="V38" s="129"/>
      <c r="W38" s="129"/>
    </row>
    <row r="39" spans="1:23" s="127" customFormat="1" ht="25" customHeight="1" x14ac:dyDescent="0.35">
      <c r="A39" s="144">
        <v>24</v>
      </c>
      <c r="B39" s="151">
        <v>7</v>
      </c>
      <c r="C39" s="146">
        <v>17</v>
      </c>
      <c r="D39" s="146">
        <v>10</v>
      </c>
      <c r="E39" s="146">
        <v>18</v>
      </c>
      <c r="F39" s="147">
        <f t="shared" si="1"/>
        <v>52</v>
      </c>
      <c r="G39" s="148">
        <v>12</v>
      </c>
      <c r="H39" s="148">
        <v>12</v>
      </c>
      <c r="I39" s="149">
        <f t="shared" si="2"/>
        <v>24</v>
      </c>
      <c r="J39" s="150">
        <f t="shared" si="0"/>
        <v>76</v>
      </c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  <c r="V39" s="129"/>
      <c r="W39" s="129"/>
    </row>
    <row r="40" spans="1:23" s="127" customFormat="1" ht="25" customHeight="1" x14ac:dyDescent="0.35">
      <c r="A40" s="144">
        <v>25</v>
      </c>
      <c r="B40" s="151">
        <v>9</v>
      </c>
      <c r="C40" s="146">
        <v>18</v>
      </c>
      <c r="D40" s="146">
        <v>10</v>
      </c>
      <c r="E40" s="146">
        <v>15</v>
      </c>
      <c r="F40" s="147">
        <f t="shared" si="1"/>
        <v>52</v>
      </c>
      <c r="G40" s="148">
        <v>18</v>
      </c>
      <c r="H40" s="148">
        <v>16</v>
      </c>
      <c r="I40" s="149">
        <f t="shared" si="2"/>
        <v>34</v>
      </c>
      <c r="J40" s="150">
        <f t="shared" si="0"/>
        <v>86</v>
      </c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  <c r="V40" s="129"/>
      <c r="W40" s="129"/>
    </row>
    <row r="41" spans="1:23" s="127" customFormat="1" ht="25" customHeight="1" x14ac:dyDescent="0.35">
      <c r="A41" s="144">
        <v>26</v>
      </c>
      <c r="B41" s="151">
        <v>10</v>
      </c>
      <c r="C41" s="146">
        <v>19</v>
      </c>
      <c r="D41" s="146">
        <v>10</v>
      </c>
      <c r="E41" s="146">
        <v>17</v>
      </c>
      <c r="F41" s="147">
        <f t="shared" si="1"/>
        <v>56</v>
      </c>
      <c r="G41" s="148">
        <v>17</v>
      </c>
      <c r="H41" s="148">
        <v>15</v>
      </c>
      <c r="I41" s="149">
        <f t="shared" si="2"/>
        <v>32</v>
      </c>
      <c r="J41" s="150">
        <f t="shared" si="0"/>
        <v>88</v>
      </c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</row>
    <row r="42" spans="1:23" s="127" customFormat="1" ht="25" customHeight="1" x14ac:dyDescent="0.35">
      <c r="A42" s="144">
        <v>27</v>
      </c>
      <c r="B42" s="151">
        <v>8.5</v>
      </c>
      <c r="C42" s="146">
        <v>15</v>
      </c>
      <c r="D42" s="146">
        <v>10</v>
      </c>
      <c r="E42" s="146">
        <v>14</v>
      </c>
      <c r="F42" s="147">
        <f t="shared" si="1"/>
        <v>47.5</v>
      </c>
      <c r="G42" s="148">
        <v>15</v>
      </c>
      <c r="H42" s="148">
        <v>8</v>
      </c>
      <c r="I42" s="149">
        <f t="shared" si="2"/>
        <v>23</v>
      </c>
      <c r="J42" s="150">
        <f t="shared" si="0"/>
        <v>70.5</v>
      </c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  <c r="V42" s="129"/>
      <c r="W42" s="129"/>
    </row>
    <row r="43" spans="1:23" s="127" customFormat="1" ht="25" customHeight="1" x14ac:dyDescent="0.35">
      <c r="A43" s="144">
        <v>28</v>
      </c>
      <c r="B43" s="151">
        <v>8</v>
      </c>
      <c r="C43" s="146">
        <v>18</v>
      </c>
      <c r="D43" s="146">
        <v>10</v>
      </c>
      <c r="E43" s="146">
        <v>18</v>
      </c>
      <c r="F43" s="147">
        <f t="shared" si="1"/>
        <v>54</v>
      </c>
      <c r="G43" s="148">
        <v>16</v>
      </c>
      <c r="H43" s="148">
        <v>10</v>
      </c>
      <c r="I43" s="149">
        <f t="shared" si="2"/>
        <v>26</v>
      </c>
      <c r="J43" s="150">
        <f t="shared" si="0"/>
        <v>80</v>
      </c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  <c r="V43" s="129"/>
      <c r="W43" s="129"/>
    </row>
    <row r="44" spans="1:23" s="127" customFormat="1" ht="25" customHeight="1" x14ac:dyDescent="0.35">
      <c r="A44" s="144">
        <v>29</v>
      </c>
      <c r="B44" s="151">
        <v>9</v>
      </c>
      <c r="C44" s="146">
        <v>11</v>
      </c>
      <c r="D44" s="146">
        <v>6</v>
      </c>
      <c r="E44" s="146">
        <v>15</v>
      </c>
      <c r="F44" s="147">
        <f t="shared" si="1"/>
        <v>41</v>
      </c>
      <c r="G44" s="148">
        <v>14</v>
      </c>
      <c r="H44" s="148">
        <v>10</v>
      </c>
      <c r="I44" s="149">
        <f t="shared" si="2"/>
        <v>24</v>
      </c>
      <c r="J44" s="150">
        <f t="shared" si="0"/>
        <v>65</v>
      </c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</row>
    <row r="45" spans="1:23" s="127" customFormat="1" ht="25" customHeight="1" x14ac:dyDescent="0.35">
      <c r="A45" s="144">
        <v>30</v>
      </c>
      <c r="B45" s="151">
        <v>8</v>
      </c>
      <c r="C45" s="146">
        <v>18</v>
      </c>
      <c r="D45" s="146">
        <v>10</v>
      </c>
      <c r="E45" s="146">
        <v>14</v>
      </c>
      <c r="F45" s="147">
        <f t="shared" si="1"/>
        <v>50</v>
      </c>
      <c r="G45" s="148">
        <v>17</v>
      </c>
      <c r="H45" s="148">
        <v>14</v>
      </c>
      <c r="I45" s="149">
        <f t="shared" si="2"/>
        <v>31</v>
      </c>
      <c r="J45" s="150">
        <f t="shared" si="0"/>
        <v>81</v>
      </c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  <c r="V45" s="129"/>
      <c r="W45" s="129"/>
    </row>
    <row r="46" spans="1:23" s="127" customFormat="1" ht="25" customHeight="1" x14ac:dyDescent="0.35">
      <c r="A46" s="144">
        <v>31</v>
      </c>
      <c r="B46" s="151">
        <v>9</v>
      </c>
      <c r="C46" s="146">
        <v>13</v>
      </c>
      <c r="D46" s="146">
        <v>10</v>
      </c>
      <c r="E46" s="146">
        <v>17</v>
      </c>
      <c r="F46" s="147">
        <f t="shared" si="1"/>
        <v>49</v>
      </c>
      <c r="G46" s="148">
        <v>11</v>
      </c>
      <c r="H46" s="148">
        <v>10</v>
      </c>
      <c r="I46" s="149">
        <f t="shared" si="2"/>
        <v>21</v>
      </c>
      <c r="J46" s="150">
        <f t="shared" si="0"/>
        <v>70</v>
      </c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  <c r="V46" s="129"/>
      <c r="W46" s="129"/>
    </row>
    <row r="47" spans="1:23" s="127" customFormat="1" ht="25" customHeight="1" x14ac:dyDescent="0.35">
      <c r="A47" s="144">
        <v>32</v>
      </c>
      <c r="B47" s="151">
        <v>8.5</v>
      </c>
      <c r="C47" s="146">
        <v>18</v>
      </c>
      <c r="D47" s="146">
        <v>10</v>
      </c>
      <c r="E47" s="146">
        <v>18</v>
      </c>
      <c r="F47" s="147">
        <f t="shared" si="1"/>
        <v>54.5</v>
      </c>
      <c r="G47" s="148">
        <v>14</v>
      </c>
      <c r="H47" s="148">
        <v>15</v>
      </c>
      <c r="I47" s="149">
        <f t="shared" si="2"/>
        <v>29</v>
      </c>
      <c r="J47" s="150">
        <f t="shared" si="0"/>
        <v>83.5</v>
      </c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  <c r="V47" s="129"/>
      <c r="W47" s="129"/>
    </row>
    <row r="48" spans="1:23" s="127" customFormat="1" ht="25" customHeight="1" x14ac:dyDescent="0.35">
      <c r="A48" s="144">
        <v>33</v>
      </c>
      <c r="B48" s="151">
        <v>9</v>
      </c>
      <c r="C48" s="146">
        <v>17</v>
      </c>
      <c r="D48" s="146">
        <v>10</v>
      </c>
      <c r="E48" s="146">
        <v>17</v>
      </c>
      <c r="F48" s="147">
        <f t="shared" si="1"/>
        <v>53</v>
      </c>
      <c r="G48" s="148">
        <v>16</v>
      </c>
      <c r="H48" s="148">
        <v>15</v>
      </c>
      <c r="I48" s="149">
        <f t="shared" si="2"/>
        <v>31</v>
      </c>
      <c r="J48" s="150">
        <f t="shared" ref="J48:J79" si="3">F48+I48</f>
        <v>84</v>
      </c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  <c r="V48" s="129"/>
      <c r="W48" s="129"/>
    </row>
    <row r="49" spans="1:23" s="127" customFormat="1" ht="25" customHeight="1" x14ac:dyDescent="0.35">
      <c r="A49" s="144">
        <v>34</v>
      </c>
      <c r="B49" s="151">
        <v>10</v>
      </c>
      <c r="C49" s="146">
        <v>16</v>
      </c>
      <c r="D49" s="146">
        <v>10</v>
      </c>
      <c r="E49" s="146">
        <v>14</v>
      </c>
      <c r="F49" s="147">
        <f t="shared" si="1"/>
        <v>50</v>
      </c>
      <c r="G49" s="148">
        <v>13</v>
      </c>
      <c r="H49" s="148">
        <v>8</v>
      </c>
      <c r="I49" s="149">
        <f t="shared" si="2"/>
        <v>21</v>
      </c>
      <c r="J49" s="150">
        <f t="shared" si="3"/>
        <v>71</v>
      </c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  <c r="V49" s="129"/>
      <c r="W49" s="129"/>
    </row>
    <row r="50" spans="1:23" s="127" customFormat="1" ht="25" customHeight="1" x14ac:dyDescent="0.35">
      <c r="A50" s="144">
        <v>35</v>
      </c>
      <c r="B50" s="151">
        <v>10</v>
      </c>
      <c r="C50" s="146">
        <v>17</v>
      </c>
      <c r="D50" s="146">
        <v>10</v>
      </c>
      <c r="E50" s="146">
        <v>14</v>
      </c>
      <c r="F50" s="147">
        <f t="shared" si="1"/>
        <v>51</v>
      </c>
      <c r="G50" s="148">
        <v>18</v>
      </c>
      <c r="H50" s="148">
        <v>17</v>
      </c>
      <c r="I50" s="149">
        <f t="shared" si="2"/>
        <v>35</v>
      </c>
      <c r="J50" s="150">
        <f t="shared" si="3"/>
        <v>86</v>
      </c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  <c r="V50" s="129"/>
      <c r="W50" s="129"/>
    </row>
    <row r="51" spans="1:23" s="127" customFormat="1" ht="25" customHeight="1" x14ac:dyDescent="0.35">
      <c r="A51" s="144">
        <v>36</v>
      </c>
      <c r="B51" s="151">
        <v>8</v>
      </c>
      <c r="C51" s="146">
        <v>14</v>
      </c>
      <c r="D51" s="146">
        <v>10</v>
      </c>
      <c r="E51" s="146">
        <v>18</v>
      </c>
      <c r="F51" s="147">
        <f t="shared" si="1"/>
        <v>50</v>
      </c>
      <c r="G51" s="148">
        <v>15</v>
      </c>
      <c r="H51" s="148">
        <v>15</v>
      </c>
      <c r="I51" s="149">
        <f t="shared" si="2"/>
        <v>30</v>
      </c>
      <c r="J51" s="150">
        <f t="shared" si="3"/>
        <v>80</v>
      </c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  <c r="V51" s="129"/>
      <c r="W51" s="129"/>
    </row>
    <row r="52" spans="1:23" s="127" customFormat="1" ht="25" customHeight="1" x14ac:dyDescent="0.35">
      <c r="A52" s="144">
        <v>37</v>
      </c>
      <c r="B52" s="151">
        <v>8</v>
      </c>
      <c r="C52" s="146">
        <v>15</v>
      </c>
      <c r="D52" s="146">
        <v>10</v>
      </c>
      <c r="E52" s="146">
        <v>14</v>
      </c>
      <c r="F52" s="147">
        <f t="shared" si="1"/>
        <v>47</v>
      </c>
      <c r="G52" s="148">
        <v>12</v>
      </c>
      <c r="H52" s="148">
        <v>13</v>
      </c>
      <c r="I52" s="149">
        <f t="shared" si="2"/>
        <v>25</v>
      </c>
      <c r="J52" s="150">
        <f t="shared" si="3"/>
        <v>72</v>
      </c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  <c r="V52" s="129"/>
      <c r="W52" s="129"/>
    </row>
    <row r="53" spans="1:23" s="127" customFormat="1" ht="25" customHeight="1" x14ac:dyDescent="0.35">
      <c r="A53" s="144">
        <v>38</v>
      </c>
      <c r="B53" s="152">
        <v>9</v>
      </c>
      <c r="C53" s="153">
        <v>15</v>
      </c>
      <c r="D53" s="153">
        <v>6</v>
      </c>
      <c r="E53" s="153">
        <v>17</v>
      </c>
      <c r="F53" s="154">
        <f t="shared" si="1"/>
        <v>47</v>
      </c>
      <c r="G53" s="155">
        <v>14</v>
      </c>
      <c r="H53" s="155">
        <v>0</v>
      </c>
      <c r="I53" s="155">
        <f t="shared" si="2"/>
        <v>14</v>
      </c>
      <c r="J53" s="156">
        <f t="shared" si="3"/>
        <v>61</v>
      </c>
      <c r="K53" s="157"/>
      <c r="L53" s="129"/>
      <c r="M53" s="129"/>
      <c r="N53" s="129"/>
      <c r="O53" s="129"/>
      <c r="P53" s="129"/>
      <c r="Q53" s="129"/>
      <c r="R53" s="129"/>
      <c r="S53" s="129"/>
      <c r="T53" s="129"/>
      <c r="U53" s="129"/>
      <c r="V53" s="129"/>
      <c r="W53" s="129"/>
    </row>
    <row r="54" spans="1:23" s="127" customFormat="1" ht="25" customHeight="1" x14ac:dyDescent="0.35">
      <c r="A54" s="144">
        <v>39</v>
      </c>
      <c r="B54" s="151">
        <v>9</v>
      </c>
      <c r="C54" s="146">
        <v>17</v>
      </c>
      <c r="D54" s="146">
        <v>10</v>
      </c>
      <c r="E54" s="146">
        <v>15</v>
      </c>
      <c r="F54" s="147">
        <f t="shared" si="1"/>
        <v>51</v>
      </c>
      <c r="G54" s="148">
        <v>19</v>
      </c>
      <c r="H54" s="148">
        <v>16</v>
      </c>
      <c r="I54" s="149">
        <f t="shared" si="2"/>
        <v>35</v>
      </c>
      <c r="J54" s="150">
        <f t="shared" si="3"/>
        <v>86</v>
      </c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  <c r="V54" s="129"/>
      <c r="W54" s="129"/>
    </row>
    <row r="55" spans="1:23" s="127" customFormat="1" ht="25" customHeight="1" x14ac:dyDescent="0.35">
      <c r="A55" s="144">
        <v>40</v>
      </c>
      <c r="B55" s="151">
        <v>7.5</v>
      </c>
      <c r="C55" s="146">
        <v>20</v>
      </c>
      <c r="D55" s="146">
        <v>10</v>
      </c>
      <c r="E55" s="146">
        <v>17</v>
      </c>
      <c r="F55" s="147">
        <f t="shared" si="1"/>
        <v>54.5</v>
      </c>
      <c r="G55" s="148">
        <v>18</v>
      </c>
      <c r="H55" s="148">
        <v>16</v>
      </c>
      <c r="I55" s="149">
        <f t="shared" si="2"/>
        <v>34</v>
      </c>
      <c r="J55" s="150">
        <f t="shared" si="3"/>
        <v>88.5</v>
      </c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  <c r="V55" s="129"/>
      <c r="W55" s="129"/>
    </row>
    <row r="56" spans="1:23" s="127" customFormat="1" ht="25" customHeight="1" x14ac:dyDescent="0.35">
      <c r="A56" s="144">
        <v>41</v>
      </c>
      <c r="B56" s="151">
        <v>7</v>
      </c>
      <c r="C56" s="146">
        <v>17</v>
      </c>
      <c r="D56" s="146">
        <v>10</v>
      </c>
      <c r="E56" s="146">
        <v>17</v>
      </c>
      <c r="F56" s="147">
        <f t="shared" si="1"/>
        <v>51</v>
      </c>
      <c r="G56" s="148">
        <v>13</v>
      </c>
      <c r="H56" s="148">
        <v>13</v>
      </c>
      <c r="I56" s="149">
        <f t="shared" si="2"/>
        <v>26</v>
      </c>
      <c r="J56" s="150">
        <f t="shared" si="3"/>
        <v>77</v>
      </c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  <c r="V56" s="129"/>
      <c r="W56" s="129"/>
    </row>
    <row r="57" spans="1:23" s="127" customFormat="1" ht="25" customHeight="1" x14ac:dyDescent="0.35">
      <c r="A57" s="144">
        <v>42</v>
      </c>
      <c r="B57" s="151">
        <v>10</v>
      </c>
      <c r="C57" s="146">
        <v>18</v>
      </c>
      <c r="D57" s="146">
        <v>10</v>
      </c>
      <c r="E57" s="146">
        <v>18</v>
      </c>
      <c r="F57" s="147">
        <f t="shared" si="1"/>
        <v>56</v>
      </c>
      <c r="G57" s="148">
        <v>18</v>
      </c>
      <c r="H57" s="148">
        <v>16</v>
      </c>
      <c r="I57" s="149">
        <f t="shared" si="2"/>
        <v>34</v>
      </c>
      <c r="J57" s="150">
        <f t="shared" si="3"/>
        <v>90</v>
      </c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  <c r="V57" s="129"/>
      <c r="W57" s="129"/>
    </row>
    <row r="58" spans="1:23" s="127" customFormat="1" ht="25" customHeight="1" x14ac:dyDescent="0.35">
      <c r="A58" s="144">
        <v>43</v>
      </c>
      <c r="B58" s="151">
        <v>9.5</v>
      </c>
      <c r="C58" s="146">
        <v>14</v>
      </c>
      <c r="D58" s="146">
        <v>10</v>
      </c>
      <c r="E58" s="146">
        <v>18</v>
      </c>
      <c r="F58" s="147">
        <f t="shared" si="1"/>
        <v>51.5</v>
      </c>
      <c r="G58" s="148">
        <v>15</v>
      </c>
      <c r="H58" s="148">
        <v>10</v>
      </c>
      <c r="I58" s="149">
        <f t="shared" si="2"/>
        <v>25</v>
      </c>
      <c r="J58" s="150">
        <f t="shared" si="3"/>
        <v>76.5</v>
      </c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  <c r="V58" s="129"/>
      <c r="W58" s="129"/>
    </row>
    <row r="59" spans="1:23" s="127" customFormat="1" ht="25" customHeight="1" x14ac:dyDescent="0.35">
      <c r="A59" s="144">
        <v>44</v>
      </c>
      <c r="B59" s="151">
        <v>9</v>
      </c>
      <c r="C59" s="146">
        <v>16</v>
      </c>
      <c r="D59" s="146">
        <v>10</v>
      </c>
      <c r="E59" s="146">
        <v>16</v>
      </c>
      <c r="F59" s="147">
        <f t="shared" si="1"/>
        <v>51</v>
      </c>
      <c r="G59" s="148">
        <v>14</v>
      </c>
      <c r="H59" s="148">
        <v>16</v>
      </c>
      <c r="I59" s="149">
        <f t="shared" si="2"/>
        <v>30</v>
      </c>
      <c r="J59" s="150">
        <f t="shared" si="3"/>
        <v>81</v>
      </c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  <c r="V59" s="129"/>
      <c r="W59" s="129"/>
    </row>
    <row r="60" spans="1:23" s="127" customFormat="1" ht="25" customHeight="1" x14ac:dyDescent="0.35">
      <c r="A60" s="144">
        <v>45</v>
      </c>
      <c r="B60" s="151">
        <v>8.5</v>
      </c>
      <c r="C60" s="146">
        <v>19</v>
      </c>
      <c r="D60" s="146">
        <v>10</v>
      </c>
      <c r="E60" s="146">
        <v>17</v>
      </c>
      <c r="F60" s="147">
        <f t="shared" si="1"/>
        <v>54.5</v>
      </c>
      <c r="G60" s="148">
        <v>15</v>
      </c>
      <c r="H60" s="148">
        <v>16</v>
      </c>
      <c r="I60" s="149">
        <f t="shared" si="2"/>
        <v>31</v>
      </c>
      <c r="J60" s="150">
        <f t="shared" si="3"/>
        <v>85.5</v>
      </c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  <c r="V60" s="129"/>
      <c r="W60" s="129"/>
    </row>
    <row r="61" spans="1:23" s="127" customFormat="1" ht="25" customHeight="1" x14ac:dyDescent="0.35">
      <c r="A61" s="144">
        <v>46</v>
      </c>
      <c r="B61" s="151">
        <v>9</v>
      </c>
      <c r="C61" s="146">
        <v>15</v>
      </c>
      <c r="D61" s="146">
        <v>10</v>
      </c>
      <c r="E61" s="146">
        <v>14</v>
      </c>
      <c r="F61" s="147">
        <f t="shared" si="1"/>
        <v>48</v>
      </c>
      <c r="G61" s="148">
        <v>17</v>
      </c>
      <c r="H61" s="148">
        <v>15</v>
      </c>
      <c r="I61" s="149">
        <f t="shared" si="2"/>
        <v>32</v>
      </c>
      <c r="J61" s="150">
        <f t="shared" si="3"/>
        <v>80</v>
      </c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  <c r="V61" s="129"/>
      <c r="W61" s="129"/>
    </row>
    <row r="62" spans="1:23" s="127" customFormat="1" ht="25" customHeight="1" x14ac:dyDescent="0.35">
      <c r="A62" s="144">
        <v>47</v>
      </c>
      <c r="B62" s="151">
        <v>7</v>
      </c>
      <c r="C62" s="146">
        <v>14</v>
      </c>
      <c r="D62" s="146">
        <v>10</v>
      </c>
      <c r="E62" s="146">
        <v>18</v>
      </c>
      <c r="F62" s="147">
        <f t="shared" si="1"/>
        <v>49</v>
      </c>
      <c r="G62" s="148">
        <v>13</v>
      </c>
      <c r="H62" s="148">
        <v>8</v>
      </c>
      <c r="I62" s="149">
        <f t="shared" si="2"/>
        <v>21</v>
      </c>
      <c r="J62" s="150">
        <f t="shared" si="3"/>
        <v>70</v>
      </c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  <c r="V62" s="129"/>
      <c r="W62" s="129"/>
    </row>
    <row r="63" spans="1:23" s="127" customFormat="1" ht="25" customHeight="1" x14ac:dyDescent="0.35">
      <c r="A63" s="144">
        <v>48</v>
      </c>
      <c r="B63" s="151">
        <v>7</v>
      </c>
      <c r="C63" s="146">
        <v>16</v>
      </c>
      <c r="D63" s="146">
        <v>8</v>
      </c>
      <c r="E63" s="146">
        <v>15</v>
      </c>
      <c r="F63" s="147">
        <f t="shared" si="1"/>
        <v>46</v>
      </c>
      <c r="G63" s="148">
        <v>15</v>
      </c>
      <c r="H63" s="148">
        <v>10</v>
      </c>
      <c r="I63" s="149">
        <f t="shared" si="2"/>
        <v>25</v>
      </c>
      <c r="J63" s="150">
        <f t="shared" si="3"/>
        <v>71</v>
      </c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</row>
    <row r="64" spans="1:23" s="127" customFormat="1" ht="25" customHeight="1" x14ac:dyDescent="0.35">
      <c r="A64" s="144">
        <v>49</v>
      </c>
      <c r="B64" s="151">
        <v>7</v>
      </c>
      <c r="C64" s="146">
        <v>16</v>
      </c>
      <c r="D64" s="146">
        <v>10</v>
      </c>
      <c r="E64" s="146">
        <v>18</v>
      </c>
      <c r="F64" s="147">
        <f t="shared" si="1"/>
        <v>51</v>
      </c>
      <c r="G64" s="148">
        <v>18</v>
      </c>
      <c r="H64" s="148">
        <v>14</v>
      </c>
      <c r="I64" s="149">
        <f t="shared" si="2"/>
        <v>32</v>
      </c>
      <c r="J64" s="150">
        <f t="shared" si="3"/>
        <v>83</v>
      </c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  <c r="V64" s="129"/>
      <c r="W64" s="129"/>
    </row>
    <row r="65" spans="1:23" s="127" customFormat="1" ht="25" customHeight="1" x14ac:dyDescent="0.35">
      <c r="A65" s="144">
        <v>50</v>
      </c>
      <c r="B65" s="151">
        <v>9</v>
      </c>
      <c r="C65" s="146">
        <v>16</v>
      </c>
      <c r="D65" s="146">
        <v>10</v>
      </c>
      <c r="E65" s="146">
        <v>16</v>
      </c>
      <c r="F65" s="147">
        <f t="shared" si="1"/>
        <v>51</v>
      </c>
      <c r="G65" s="148">
        <v>16</v>
      </c>
      <c r="H65" s="148">
        <v>14</v>
      </c>
      <c r="I65" s="149">
        <f t="shared" si="2"/>
        <v>30</v>
      </c>
      <c r="J65" s="150">
        <f t="shared" si="3"/>
        <v>81</v>
      </c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  <c r="V65" s="129"/>
      <c r="W65" s="129"/>
    </row>
    <row r="66" spans="1:23" s="127" customFormat="1" ht="25" customHeight="1" x14ac:dyDescent="0.35">
      <c r="A66" s="144">
        <v>51</v>
      </c>
      <c r="B66" s="151">
        <v>7.5</v>
      </c>
      <c r="C66" s="146">
        <v>18</v>
      </c>
      <c r="D66" s="146">
        <v>9</v>
      </c>
      <c r="E66" s="146">
        <v>18</v>
      </c>
      <c r="F66" s="147">
        <f t="shared" si="1"/>
        <v>52.5</v>
      </c>
      <c r="G66" s="148">
        <v>10</v>
      </c>
      <c r="H66" s="148">
        <v>10</v>
      </c>
      <c r="I66" s="149">
        <f t="shared" si="2"/>
        <v>20</v>
      </c>
      <c r="J66" s="150">
        <f t="shared" si="3"/>
        <v>72.5</v>
      </c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  <c r="V66" s="129"/>
      <c r="W66" s="129"/>
    </row>
    <row r="67" spans="1:23" s="127" customFormat="1" ht="25" customHeight="1" x14ac:dyDescent="0.35">
      <c r="A67" s="144">
        <v>52</v>
      </c>
      <c r="B67" s="151">
        <v>8</v>
      </c>
      <c r="C67" s="146">
        <v>20</v>
      </c>
      <c r="D67" s="146">
        <v>10</v>
      </c>
      <c r="E67" s="146">
        <v>17</v>
      </c>
      <c r="F67" s="147">
        <f t="shared" si="1"/>
        <v>55</v>
      </c>
      <c r="G67" s="148">
        <v>15</v>
      </c>
      <c r="H67" s="148">
        <v>15</v>
      </c>
      <c r="I67" s="149">
        <f t="shared" si="2"/>
        <v>30</v>
      </c>
      <c r="J67" s="150">
        <f t="shared" si="3"/>
        <v>85</v>
      </c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  <c r="V67" s="129"/>
      <c r="W67" s="129"/>
    </row>
    <row r="68" spans="1:23" s="127" customFormat="1" ht="25" customHeight="1" x14ac:dyDescent="0.35">
      <c r="A68" s="144">
        <v>53</v>
      </c>
      <c r="B68" s="151">
        <v>8</v>
      </c>
      <c r="C68" s="146">
        <v>19</v>
      </c>
      <c r="D68" s="146">
        <v>10</v>
      </c>
      <c r="E68" s="146">
        <v>17</v>
      </c>
      <c r="F68" s="147">
        <f t="shared" si="1"/>
        <v>54</v>
      </c>
      <c r="G68" s="148">
        <v>17</v>
      </c>
      <c r="H68" s="148">
        <v>16</v>
      </c>
      <c r="I68" s="149">
        <f t="shared" si="2"/>
        <v>33</v>
      </c>
      <c r="J68" s="150">
        <f t="shared" si="3"/>
        <v>87</v>
      </c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  <c r="V68" s="129"/>
      <c r="W68" s="129"/>
    </row>
    <row r="69" spans="1:23" s="127" customFormat="1" ht="25" customHeight="1" x14ac:dyDescent="0.35">
      <c r="A69" s="144">
        <v>54</v>
      </c>
      <c r="B69" s="151">
        <v>8</v>
      </c>
      <c r="C69" s="146">
        <v>14</v>
      </c>
      <c r="D69" s="146">
        <v>10</v>
      </c>
      <c r="E69" s="146">
        <v>18</v>
      </c>
      <c r="F69" s="147">
        <f t="shared" si="1"/>
        <v>50</v>
      </c>
      <c r="G69" s="148">
        <v>15</v>
      </c>
      <c r="H69" s="148">
        <v>11</v>
      </c>
      <c r="I69" s="149">
        <f t="shared" si="2"/>
        <v>26</v>
      </c>
      <c r="J69" s="150">
        <f t="shared" si="3"/>
        <v>76</v>
      </c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  <c r="V69" s="129"/>
      <c r="W69" s="129"/>
    </row>
    <row r="70" spans="1:23" s="127" customFormat="1" ht="25" customHeight="1" x14ac:dyDescent="0.35">
      <c r="A70" s="144">
        <v>55</v>
      </c>
      <c r="B70" s="151">
        <v>8.5</v>
      </c>
      <c r="C70" s="146">
        <v>18</v>
      </c>
      <c r="D70" s="146">
        <v>10</v>
      </c>
      <c r="E70" s="146">
        <v>15</v>
      </c>
      <c r="F70" s="147">
        <f t="shared" si="1"/>
        <v>51.5</v>
      </c>
      <c r="G70" s="148">
        <v>17</v>
      </c>
      <c r="H70" s="148">
        <v>16</v>
      </c>
      <c r="I70" s="149">
        <f t="shared" si="2"/>
        <v>33</v>
      </c>
      <c r="J70" s="150">
        <f t="shared" si="3"/>
        <v>84.5</v>
      </c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  <c r="V70" s="129"/>
      <c r="W70" s="129"/>
    </row>
    <row r="71" spans="1:23" s="127" customFormat="1" ht="25" customHeight="1" x14ac:dyDescent="0.35">
      <c r="A71" s="144">
        <v>56</v>
      </c>
      <c r="B71" s="151">
        <v>10</v>
      </c>
      <c r="C71" s="146">
        <v>14</v>
      </c>
      <c r="D71" s="146">
        <v>8</v>
      </c>
      <c r="E71" s="146">
        <v>14</v>
      </c>
      <c r="F71" s="147">
        <f t="shared" si="1"/>
        <v>46</v>
      </c>
      <c r="G71" s="148">
        <v>15</v>
      </c>
      <c r="H71" s="148">
        <v>9</v>
      </c>
      <c r="I71" s="149">
        <f t="shared" si="2"/>
        <v>24</v>
      </c>
      <c r="J71" s="150">
        <f t="shared" si="3"/>
        <v>70</v>
      </c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  <c r="V71" s="129"/>
      <c r="W71" s="129"/>
    </row>
    <row r="72" spans="1:23" s="127" customFormat="1" ht="25" customHeight="1" x14ac:dyDescent="0.35">
      <c r="A72" s="144">
        <v>57</v>
      </c>
      <c r="B72" s="151">
        <v>8</v>
      </c>
      <c r="C72" s="146">
        <v>17</v>
      </c>
      <c r="D72" s="146">
        <v>10</v>
      </c>
      <c r="E72" s="146">
        <v>16</v>
      </c>
      <c r="F72" s="147">
        <f t="shared" si="1"/>
        <v>51</v>
      </c>
      <c r="G72" s="148">
        <v>12</v>
      </c>
      <c r="H72" s="148">
        <v>15</v>
      </c>
      <c r="I72" s="149">
        <f t="shared" si="2"/>
        <v>27</v>
      </c>
      <c r="J72" s="150">
        <f t="shared" si="3"/>
        <v>78</v>
      </c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  <c r="V72" s="129"/>
      <c r="W72" s="129"/>
    </row>
  </sheetData>
  <mergeCells count="10">
    <mergeCell ref="A14:A15"/>
    <mergeCell ref="A9:D9"/>
    <mergeCell ref="A10:B10"/>
    <mergeCell ref="A13:B13"/>
    <mergeCell ref="A1:B1"/>
    <mergeCell ref="A2:J2"/>
    <mergeCell ref="A3:J3"/>
    <mergeCell ref="A4:I4"/>
    <mergeCell ref="A5:J5"/>
    <mergeCell ref="A6:J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Batch 1</vt:lpstr>
      <vt:lpstr>Batch 2</vt:lpstr>
      <vt:lpstr>Batch 3</vt:lpstr>
      <vt:lpstr>Batch 4</vt:lpstr>
      <vt:lpstr>Batch 5</vt:lpstr>
      <vt:lpstr>Batch 6</vt:lpstr>
      <vt:lpstr>Batch 7</vt:lpstr>
      <vt:lpstr>Batch 8</vt:lpstr>
      <vt:lpstr>Batch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Kaw</cp:lastModifiedBy>
  <dcterms:created xsi:type="dcterms:W3CDTF">2022-02-02T02:43:53Z</dcterms:created>
  <dcterms:modified xsi:type="dcterms:W3CDTF">2022-06-15T16:54:49Z</dcterms:modified>
</cp:coreProperties>
</file>