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E17" i="1" l="1"/>
  <c r="F17" i="1"/>
  <c r="G17" i="1"/>
  <c r="I17" i="1"/>
  <c r="G16" i="1"/>
  <c r="G15" i="1"/>
  <c r="G14" i="1"/>
  <c r="G13" i="1"/>
  <c r="G12" i="1"/>
  <c r="G11" i="1"/>
  <c r="G10" i="1"/>
  <c r="G9" i="1"/>
  <c r="G8" i="1"/>
  <c r="G6" i="1"/>
  <c r="G5" i="1"/>
  <c r="G4" i="1"/>
  <c r="G7" i="1"/>
  <c r="E7" i="1"/>
  <c r="F7" i="1"/>
  <c r="J7" i="1" s="1"/>
  <c r="I7" i="1"/>
  <c r="H17" i="1" l="1"/>
  <c r="J17" i="1" s="1"/>
  <c r="H7" i="1"/>
  <c r="I16" i="1"/>
  <c r="F16" i="1"/>
  <c r="E16" i="1"/>
  <c r="I5" i="1"/>
  <c r="I15" i="1"/>
  <c r="I14" i="1"/>
  <c r="I13" i="1"/>
  <c r="I12" i="1"/>
  <c r="I11" i="1"/>
  <c r="I10" i="1"/>
  <c r="I9" i="1"/>
  <c r="I8" i="1"/>
  <c r="I6" i="1"/>
  <c r="I4" i="1"/>
  <c r="F15" i="1"/>
  <c r="E15" i="1"/>
  <c r="F4" i="1"/>
  <c r="F14" i="1"/>
  <c r="F13" i="1"/>
  <c r="F12" i="1"/>
  <c r="F11" i="1"/>
  <c r="F10" i="1"/>
  <c r="F9" i="1"/>
  <c r="F8" i="1"/>
  <c r="F6" i="1"/>
  <c r="F5" i="1"/>
  <c r="H16" i="1" l="1"/>
  <c r="J16" i="1" s="1"/>
  <c r="H15" i="1"/>
  <c r="J15" i="1" s="1"/>
  <c r="E14" i="1"/>
  <c r="H14" i="1" s="1"/>
  <c r="J14" i="1" s="1"/>
  <c r="E13" i="1"/>
  <c r="E12" i="1"/>
  <c r="H12" i="1" s="1"/>
  <c r="J12" i="1" s="1"/>
  <c r="E11" i="1"/>
  <c r="J11" i="1" s="1"/>
  <c r="E10" i="1"/>
  <c r="E9" i="1"/>
  <c r="E8" i="1"/>
  <c r="E6" i="1"/>
  <c r="J6" i="1" s="1"/>
  <c r="E5" i="1"/>
  <c r="J5" i="1" s="1"/>
  <c r="E4" i="1"/>
  <c r="J4" i="1" s="1"/>
  <c r="H4" i="1" l="1"/>
  <c r="H9" i="1"/>
  <c r="J9" i="1" s="1"/>
  <c r="H11" i="1"/>
  <c r="H8" i="1"/>
  <c r="J8" i="1" s="1"/>
  <c r="H6" i="1"/>
  <c r="H10" i="1"/>
  <c r="J10" i="1" s="1"/>
  <c r="H5" i="1"/>
  <c r="H13" i="1"/>
  <c r="J13" i="1" s="1"/>
</calcChain>
</file>

<file path=xl/sharedStrings.xml><?xml version="1.0" encoding="utf-8"?>
<sst xmlns="http://schemas.openxmlformats.org/spreadsheetml/2006/main" count="12" uniqueCount="10">
  <si>
    <t>Start date</t>
  </si>
  <si>
    <t>Start time</t>
  </si>
  <si>
    <t>End date</t>
  </si>
  <si>
    <t>End time</t>
  </si>
  <si>
    <t>Day 1</t>
  </si>
  <si>
    <t>Working hours</t>
  </si>
  <si>
    <t>3 or more working days</t>
  </si>
  <si>
    <t>same day</t>
  </si>
  <si>
    <t>Net-working day</t>
  </si>
  <si>
    <t>10:30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</si>
</sst>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400]h:mm:ss\ AM/PM"/>
    <numFmt numFmtId="165" formatCode="[h]:mm"/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20" fontId="0" fillId="0" borderId="0" xfId="0" applyNumberFormat="1"/>
    <xf numFmtId="15" fontId="0" fillId="0" borderId="1" xfId="0" applyNumberFormat="1" applyBorder="1"/>
    <xf numFmtId="20" fontId="0" fillId="0" borderId="1" xfId="0" applyNumberFormat="1" applyBorder="1"/>
    <xf numFmtId="0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15" fontId="0" fillId="0" borderId="0" xfId="0" applyNumberFormat="1"/>
    <xf numFmtId="15" fontId="0" fillId="0" borderId="2" xfId="0" applyNumberFormat="1" applyBorder="1"/>
    <xf numFmtId="165" fontId="0" fillId="0" borderId="3" xfId="0" applyNumberFormat="1" applyBorder="1"/>
    <xf numFmtId="15" fontId="1" fillId="0" borderId="4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5" fontId="1" fillId="0" borderId="5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5" fontId="0" fillId="0" borderId="7" xfId="0" applyNumberFormat="1" applyBorder="1"/>
    <xf numFmtId="20" fontId="0" fillId="0" borderId="8" xfId="0" applyNumberFormat="1" applyBorder="1"/>
    <xf numFmtId="15" fontId="0" fillId="0" borderId="8" xfId="0" applyNumberFormat="1" applyBorder="1"/>
    <xf numFmtId="0" fontId="0" fillId="0" borderId="8" xfId="0" applyNumberFormat="1" applyFill="1" applyBorder="1"/>
    <xf numFmtId="164" fontId="0" fillId="0" borderId="8" xfId="0" applyNumberFormat="1" applyFill="1" applyBorder="1"/>
    <xf numFmtId="165" fontId="0" fillId="0" borderId="8" xfId="0" applyNumberFormat="1" applyFill="1" applyBorder="1"/>
    <xf numFmtId="165" fontId="0" fillId="0" borderId="9" xfId="0" applyNumberFormat="1" applyFill="1" applyBorder="1"/>
    <xf numFmtId="166" fontId="0" fillId="0" borderId="1" xfId="0" applyNumberFormat="1" applyBorder="1"/>
    <xf numFmtId="165" fontId="0" fillId="0" borderId="0" xfId="0" applyNumberFormat="1"/>
  </cellXfs>
  <cellStyles count="1">
    <cellStyle name="Normal" xfId="0" builtinId="0"/>
  </cellStyles>
  <dxfs count="14">
    <dxf>
      <numFmt numFmtId="165" formatCode="[h]:mm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5" formatCode="[h]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[h]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[h]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F400]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0" formatCode="dd/mmm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0" formatCode="dd/mmm/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J17" totalsRowShown="0" headerRowDxfId="13" headerRowBorderDxfId="12" tableBorderDxfId="11" totalsRowBorderDxfId="10">
  <autoFilter ref="A3:J17"/>
  <tableColumns count="10">
    <tableColumn id="1" name="Start date" dataDxfId="9"/>
    <tableColumn id="2" name="Start time" dataDxfId="8"/>
    <tableColumn id="3" name="End date" dataDxfId="7"/>
    <tableColumn id="4" name="End time" dataDxfId="6"/>
    <tableColumn id="5" name="Net-working day" dataDxfId="5">
      <calculatedColumnFormula>NETWORKDAYS.INTL(A4,C4,7,)</calculatedColumnFormula>
    </tableColumn>
    <tableColumn id="6" name="Day 1" dataDxfId="4">
      <calculatedColumnFormula>IF(B4&lt;$D$2,(A4+$D$2)-MAX(A4+B4,A4)+(8.5/24),(A4+1)-(A4+MAX($C$2,B4)))</calculatedColumnFormula>
    </tableColumn>
    <tableColumn id="7" name="10:30" dataDxfId="3">
      <calculatedColumnFormula>IF(D4&gt;$C$2,((C4+D4)-(C4+$C$2))+(7.5/24),C4+MIN(D4,$D$2)-C4)</calculatedColumnFormula>
    </tableColumn>
    <tableColumn id="8" name="3 or more working days" dataDxfId="2">
      <calculatedColumnFormula>F4+G4+((E4-2)*16/24)</calculatedColumnFormula>
    </tableColumn>
    <tableColumn id="9" name="same day" dataDxfId="1">
      <calculatedColumnFormula>IF(B4&lt;$D$2,(A4+MIN(D4,$D$2)-A4+B4)+(C4+(MAX(D4,$C$2))-C4+$C$2),(C4+D4)-(C4+$C$2))</calculatedColumnFormula>
    </tableColumn>
    <tableColumn id="10" name="Working hours" dataDxfId="0">
      <calculatedColumnFormula>IF(E4=1,I4,IF(E4=2,F4+(G4),H4))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showGridLines="0" tabSelected="1" workbookViewId="0">
      <selection activeCell="C2" sqref="C2"/>
    </sheetView>
  </sheetViews>
  <sheetFormatPr defaultRowHeight="15" outlineLevelCol="1" x14ac:dyDescent="0.25"/>
  <cols>
    <col min="1" max="1" width="14.140625" style="7" customWidth="1"/>
    <col min="2" max="2" width="14.28515625" customWidth="1"/>
    <col min="3" max="3" width="13.28515625" customWidth="1"/>
    <col min="4" max="4" width="13.42578125" customWidth="1"/>
    <col min="5" max="5" width="19.7109375" hidden="1" customWidth="1" outlineLevel="1"/>
    <col min="6" max="6" width="10.28515625" hidden="1" customWidth="1" outlineLevel="1"/>
    <col min="7" max="7" width="18.140625" hidden="1" customWidth="1" outlineLevel="1"/>
    <col min="8" max="8" width="26.42578125" hidden="1" customWidth="1" outlineLevel="1"/>
    <col min="9" max="9" width="13.85546875" hidden="1" customWidth="1" outlineLevel="1"/>
    <col min="10" max="10" width="18.7109375" customWidth="1" collapsed="1"/>
  </cols>
  <sheetData>
    <row r="1" spans="1:12" x14ac:dyDescent="0.25">
      <c r="C1" t="s">
        <v>1</v>
      </c>
      <c r="D1" t="s">
        <v>3</v>
      </c>
    </row>
    <row r="2" spans="1:12" x14ac:dyDescent="0.25">
      <c r="C2" s="1">
        <v>0.64583333333333337</v>
      </c>
      <c r="D2" s="1">
        <v>0.3125</v>
      </c>
      <c r="G2" s="1"/>
      <c r="H2" s="1"/>
      <c r="I2" s="1"/>
    </row>
    <row r="3" spans="1:12" x14ac:dyDescent="0.25">
      <c r="A3" s="10" t="s">
        <v>0</v>
      </c>
      <c r="B3" s="11" t="s">
        <v>1</v>
      </c>
      <c r="C3" s="12" t="s">
        <v>2</v>
      </c>
      <c r="D3" s="11" t="s">
        <v>3</v>
      </c>
      <c r="E3" s="11" t="s">
        <v>8</v>
      </c>
      <c r="F3" s="11" t="s">
        <v>4</v>
      </c>
      <c r="G3" s="6" t="s">
        <v>9</v>
      </c>
      <c r="H3" s="11" t="s">
        <v>6</v>
      </c>
      <c r="I3" s="11" t="s">
        <v>7</v>
      </c>
      <c r="J3" s="13" t="s">
        <v>5</v>
      </c>
    </row>
    <row r="4" spans="1:12" x14ac:dyDescent="0.25">
      <c r="A4" s="8">
        <v>44255</v>
      </c>
      <c r="B4" s="3">
        <v>0.63263888888888886</v>
      </c>
      <c r="C4" s="2">
        <v>44255</v>
      </c>
      <c r="D4" s="3">
        <v>0.72152777777777777</v>
      </c>
      <c r="E4" s="4">
        <f>NETWORKDAYS.INTL(A4,C4,7,)</f>
        <v>1</v>
      </c>
      <c r="F4" s="5">
        <f t="shared" ref="F4:F16" si="0">IF(B4&lt;$D$2,(A4+$D$2)-MAX(A4+B4,A4)+(8.5/24),(A4+1)-(A4+MAX($C$2,B4)))</f>
        <v>0.35416666666424135</v>
      </c>
      <c r="G4" s="6">
        <f t="shared" ref="G4:G6" si="1">IF(D4&gt;$C$2,((C4+D4)-(C4+$C$2))+(7.5/24),C4+MIN(D4,$D$2)-C4)</f>
        <v>0.38819444444379769</v>
      </c>
      <c r="H4" s="6">
        <f t="shared" ref="H4:H16" si="2">F4+G4+((E4-2)*16/24)</f>
        <v>7.569444444137241E-2</v>
      </c>
      <c r="I4" s="6">
        <f t="shared" ref="I4:I16" si="3">IF(B4&lt;$D$2,(A4+MIN(D4,$D$2)-A4+B4)+(C4+(MAX(D4,$C$2))-C4+$C$2),(C4+D4)-(C4+$C$2))</f>
        <v>7.5694444443797693E-2</v>
      </c>
      <c r="J4" s="9">
        <f t="shared" ref="J4:J16" si="4">IF(E4=1,I4,IF(E4=2,F4+(G4),H4))</f>
        <v>7.5694444443797693E-2</v>
      </c>
    </row>
    <row r="5" spans="1:12" x14ac:dyDescent="0.25">
      <c r="A5" s="8">
        <v>44243</v>
      </c>
      <c r="B5" s="3">
        <v>0.73888888888888893</v>
      </c>
      <c r="C5" s="2">
        <v>44244</v>
      </c>
      <c r="D5" s="3">
        <v>0.37847222222222227</v>
      </c>
      <c r="E5" s="4">
        <f t="shared" ref="E5:E16" si="5">NETWORKDAYS.INTL(A5,C5,7,)</f>
        <v>2</v>
      </c>
      <c r="F5" s="5">
        <f t="shared" si="0"/>
        <v>0.26111111111094942</v>
      </c>
      <c r="G5" s="6">
        <f t="shared" si="1"/>
        <v>0.3125</v>
      </c>
      <c r="H5" s="6">
        <f t="shared" si="2"/>
        <v>0.57361111111094942</v>
      </c>
      <c r="I5" s="6">
        <f t="shared" si="3"/>
        <v>-0.26736111111677019</v>
      </c>
      <c r="J5" s="9">
        <f t="shared" si="4"/>
        <v>0.57361111111094942</v>
      </c>
    </row>
    <row r="6" spans="1:12" x14ac:dyDescent="0.25">
      <c r="A6" s="8">
        <v>44255</v>
      </c>
      <c r="B6" s="3">
        <v>0.59305555555555556</v>
      </c>
      <c r="C6" s="2">
        <v>44256</v>
      </c>
      <c r="D6" s="3">
        <v>0.39513888888888887</v>
      </c>
      <c r="E6" s="4">
        <f t="shared" si="5"/>
        <v>2</v>
      </c>
      <c r="F6" s="5">
        <f t="shared" si="0"/>
        <v>0.35416666666424135</v>
      </c>
      <c r="G6" s="6">
        <f t="shared" si="1"/>
        <v>0.3125</v>
      </c>
      <c r="H6" s="6">
        <f t="shared" si="2"/>
        <v>0.66666666666424135</v>
      </c>
      <c r="I6" s="6">
        <f t="shared" si="3"/>
        <v>-0.25069444444670808</v>
      </c>
      <c r="J6" s="9">
        <f t="shared" si="4"/>
        <v>0.66666666666424135</v>
      </c>
    </row>
    <row r="7" spans="1:12" x14ac:dyDescent="0.25">
      <c r="A7" s="8">
        <v>44255</v>
      </c>
      <c r="B7" s="3">
        <v>0.125</v>
      </c>
      <c r="C7" s="2">
        <v>44256</v>
      </c>
      <c r="D7" s="3">
        <v>0.77083333333333337</v>
      </c>
      <c r="E7" s="21">
        <f>NETWORKDAYS.INTL(A7,C7,7,)</f>
        <v>2</v>
      </c>
      <c r="F7" s="5">
        <f>IF(B7&lt;$D$2,(A7+$D$2)-MAX(A7+B7,A7)+(8.5/24),(A7+1)-(A7+MAX($C$2,B7)))</f>
        <v>0.54166666666666674</v>
      </c>
      <c r="G7" s="6">
        <f>IF(D7&gt;$C$2,((C7+D7)-(C7+$C$2))+(7.5/24),C7+MIN(D7,$D$2)-C7)</f>
        <v>0.4375</v>
      </c>
      <c r="H7" s="6">
        <f>F7+G7+((E7-2)*16/24)</f>
        <v>0.97916666666666674</v>
      </c>
      <c r="I7" s="6">
        <f>IF(B7&lt;$D$2,(A7+MIN(D7,$D$2)-A7+B7)+(C7+(MAX(D7,$C$2))-C7+$C$2),(C7+D7)-(C7+$C$2))</f>
        <v>1.8541666666690921</v>
      </c>
      <c r="J7" s="9">
        <f t="shared" si="4"/>
        <v>0.97916666666666674</v>
      </c>
      <c r="L7" s="22">
        <v>1.25</v>
      </c>
    </row>
    <row r="8" spans="1:12" x14ac:dyDescent="0.25">
      <c r="A8" s="8">
        <v>44242</v>
      </c>
      <c r="B8" s="3">
        <v>0.44027777777777777</v>
      </c>
      <c r="C8" s="2">
        <v>44257</v>
      </c>
      <c r="D8" s="3">
        <v>0.37222222222222223</v>
      </c>
      <c r="E8" s="4">
        <f t="shared" si="5"/>
        <v>12</v>
      </c>
      <c r="F8" s="5">
        <f t="shared" si="0"/>
        <v>0.35416666666424135</v>
      </c>
      <c r="G8" s="6">
        <f t="shared" ref="G8:G16" si="6">IF(D8&gt;$C$2,((C8+D8)-(C8+$C$2))+(7.5/24),C8+MIN(D8,$D$2)-C8)</f>
        <v>0.3125</v>
      </c>
      <c r="H8" s="6">
        <f t="shared" si="2"/>
        <v>7.3333333333309083</v>
      </c>
      <c r="I8" s="6">
        <f t="shared" si="3"/>
        <v>-0.273611111115315</v>
      </c>
      <c r="J8" s="9">
        <f t="shared" si="4"/>
        <v>7.3333333333309083</v>
      </c>
    </row>
    <row r="9" spans="1:12" x14ac:dyDescent="0.25">
      <c r="A9" s="8">
        <v>44251</v>
      </c>
      <c r="B9" s="3">
        <v>0.43888888888888888</v>
      </c>
      <c r="C9" s="2">
        <v>44255</v>
      </c>
      <c r="D9" s="3">
        <v>0.37013888888888885</v>
      </c>
      <c r="E9" s="4">
        <f t="shared" si="5"/>
        <v>3</v>
      </c>
      <c r="F9" s="5">
        <f t="shared" si="0"/>
        <v>0.35416666666424135</v>
      </c>
      <c r="G9" s="6">
        <f t="shared" si="6"/>
        <v>0.3125</v>
      </c>
      <c r="H9" s="6">
        <f t="shared" si="2"/>
        <v>1.3333333333309079</v>
      </c>
      <c r="I9" s="6">
        <f t="shared" si="3"/>
        <v>-0.27569444444816327</v>
      </c>
      <c r="J9" s="9">
        <f t="shared" si="4"/>
        <v>1.3333333333309079</v>
      </c>
    </row>
    <row r="10" spans="1:12" x14ac:dyDescent="0.25">
      <c r="A10" s="8">
        <v>44250</v>
      </c>
      <c r="B10" s="3">
        <v>0.50694444444444442</v>
      </c>
      <c r="C10" s="2">
        <v>44252</v>
      </c>
      <c r="D10" s="3">
        <v>0.46388888888888885</v>
      </c>
      <c r="E10" s="4">
        <f t="shared" si="5"/>
        <v>3</v>
      </c>
      <c r="F10" s="5">
        <f t="shared" si="0"/>
        <v>0.35416666666424135</v>
      </c>
      <c r="G10" s="6">
        <f t="shared" si="6"/>
        <v>0.3125</v>
      </c>
      <c r="H10" s="6">
        <f t="shared" si="2"/>
        <v>1.3333333333309079</v>
      </c>
      <c r="I10" s="6">
        <f t="shared" si="3"/>
        <v>-0.18194444444816327</v>
      </c>
      <c r="J10" s="9">
        <f t="shared" si="4"/>
        <v>1.3333333333309079</v>
      </c>
    </row>
    <row r="11" spans="1:12" x14ac:dyDescent="0.25">
      <c r="A11" s="8">
        <v>44243</v>
      </c>
      <c r="B11" s="3">
        <v>0.44236111111111115</v>
      </c>
      <c r="C11" s="2">
        <v>44244</v>
      </c>
      <c r="D11" s="3">
        <v>0.59930555555555554</v>
      </c>
      <c r="E11" s="4">
        <f t="shared" si="5"/>
        <v>2</v>
      </c>
      <c r="F11" s="5">
        <f t="shared" si="0"/>
        <v>0.35416666666424135</v>
      </c>
      <c r="G11" s="6">
        <f t="shared" si="6"/>
        <v>0.3125</v>
      </c>
      <c r="H11" s="6">
        <f t="shared" si="2"/>
        <v>0.66666666666424135</v>
      </c>
      <c r="I11" s="6">
        <f t="shared" si="3"/>
        <v>-4.6527777776645962E-2</v>
      </c>
      <c r="J11" s="9">
        <f t="shared" si="4"/>
        <v>0.66666666666424135</v>
      </c>
    </row>
    <row r="12" spans="1:12" x14ac:dyDescent="0.25">
      <c r="A12" s="8">
        <v>44252</v>
      </c>
      <c r="B12" s="3">
        <v>0.49444444444444446</v>
      </c>
      <c r="C12" s="2">
        <v>44256</v>
      </c>
      <c r="D12" s="3">
        <v>0.44722222222222219</v>
      </c>
      <c r="E12" s="4">
        <f t="shared" si="5"/>
        <v>3</v>
      </c>
      <c r="F12" s="5">
        <f t="shared" si="0"/>
        <v>0.35416666666424135</v>
      </c>
      <c r="G12" s="6">
        <f t="shared" si="6"/>
        <v>0.3125</v>
      </c>
      <c r="H12" s="6">
        <f t="shared" si="2"/>
        <v>1.3333333333309079</v>
      </c>
      <c r="I12" s="6">
        <f t="shared" si="3"/>
        <v>-0.19861111111094942</v>
      </c>
      <c r="J12" s="9">
        <f t="shared" si="4"/>
        <v>1.3333333333309079</v>
      </c>
    </row>
    <row r="13" spans="1:12" x14ac:dyDescent="0.25">
      <c r="A13" s="8">
        <v>44229</v>
      </c>
      <c r="B13" s="3">
        <v>0.62847222222222221</v>
      </c>
      <c r="C13" s="2">
        <v>44231</v>
      </c>
      <c r="D13" s="3">
        <v>0.53541666666666665</v>
      </c>
      <c r="E13" s="4">
        <f t="shared" si="5"/>
        <v>3</v>
      </c>
      <c r="F13" s="5">
        <f t="shared" si="0"/>
        <v>0.35416666666424135</v>
      </c>
      <c r="G13" s="6">
        <f t="shared" si="6"/>
        <v>0.3125</v>
      </c>
      <c r="H13" s="6">
        <f t="shared" si="2"/>
        <v>1.3333333333309079</v>
      </c>
      <c r="I13" s="6">
        <f t="shared" si="3"/>
        <v>-0.11041666667006211</v>
      </c>
      <c r="J13" s="9">
        <f t="shared" si="4"/>
        <v>1.3333333333309079</v>
      </c>
    </row>
    <row r="14" spans="1:12" x14ac:dyDescent="0.25">
      <c r="A14" s="8">
        <v>44229</v>
      </c>
      <c r="B14" s="3">
        <v>8.3333333333333329E-2</v>
      </c>
      <c r="C14" s="2">
        <v>44231</v>
      </c>
      <c r="D14" s="3">
        <v>0.53541666666666665</v>
      </c>
      <c r="E14" s="4">
        <f t="shared" si="5"/>
        <v>3</v>
      </c>
      <c r="F14" s="5">
        <f t="shared" si="0"/>
        <v>0.58333333333090809</v>
      </c>
      <c r="G14" s="6">
        <f t="shared" si="6"/>
        <v>0.3125</v>
      </c>
      <c r="H14" s="6">
        <f t="shared" si="2"/>
        <v>1.5624999999975748</v>
      </c>
      <c r="I14" s="6">
        <f t="shared" si="3"/>
        <v>1.6875000000024254</v>
      </c>
      <c r="J14" s="9">
        <f t="shared" si="4"/>
        <v>1.5624999999975748</v>
      </c>
    </row>
    <row r="15" spans="1:12" x14ac:dyDescent="0.25">
      <c r="A15" s="8">
        <v>44229</v>
      </c>
      <c r="B15" s="3">
        <v>8.3333333333333329E-2</v>
      </c>
      <c r="C15" s="2">
        <v>44231</v>
      </c>
      <c r="D15" s="3">
        <v>0.78402777777777777</v>
      </c>
      <c r="E15" s="4">
        <f t="shared" si="5"/>
        <v>3</v>
      </c>
      <c r="F15" s="5">
        <f t="shared" si="0"/>
        <v>0.58333333333090809</v>
      </c>
      <c r="G15" s="6">
        <f t="shared" si="6"/>
        <v>0.45069444444379769</v>
      </c>
      <c r="H15" s="6">
        <f t="shared" si="2"/>
        <v>1.7006944444413725</v>
      </c>
      <c r="I15" s="6">
        <f t="shared" si="3"/>
        <v>1.8256944444462231</v>
      </c>
      <c r="J15" s="9">
        <f t="shared" si="4"/>
        <v>1.7006944444413725</v>
      </c>
    </row>
    <row r="16" spans="1:12" x14ac:dyDescent="0.25">
      <c r="A16" s="14">
        <v>44278</v>
      </c>
      <c r="B16" s="15">
        <v>0.66111111111111109</v>
      </c>
      <c r="C16" s="16">
        <v>44289</v>
      </c>
      <c r="D16" s="15">
        <v>0.8041666666666667</v>
      </c>
      <c r="E16" s="17">
        <f t="shared" si="5"/>
        <v>8</v>
      </c>
      <c r="F16" s="18">
        <f t="shared" si="0"/>
        <v>0.33888888888759539</v>
      </c>
      <c r="G16" s="6">
        <f t="shared" si="6"/>
        <v>0.47083333333284827</v>
      </c>
      <c r="H16" s="19">
        <f t="shared" si="2"/>
        <v>4.8097222222204437</v>
      </c>
      <c r="I16" s="19">
        <f t="shared" si="3"/>
        <v>0.15833333333284827</v>
      </c>
      <c r="J16" s="20">
        <f t="shared" si="4"/>
        <v>4.8097222222204437</v>
      </c>
    </row>
    <row r="17" spans="1:11" x14ac:dyDescent="0.25">
      <c r="A17" s="8">
        <v>44278</v>
      </c>
      <c r="B17" s="3">
        <v>8.3333333333333329E-2</v>
      </c>
      <c r="C17" s="2">
        <v>44289</v>
      </c>
      <c r="D17" s="3">
        <v>0.8041666666666667</v>
      </c>
      <c r="E17" s="4">
        <f>NETWORKDAYS.INTL(A17,C17,7,)</f>
        <v>8</v>
      </c>
      <c r="F17" s="5">
        <f>IF(B17&lt;$D$2,(A17+$D$2)-MAX(A17+B17,A17)+(8.5/24),(A17+1)-(A17+MAX($C$2,B17)))</f>
        <v>0.58333333333090809</v>
      </c>
      <c r="G17" s="6">
        <f>IF(D17&gt;$C$2,((C17+D17)-(C17+$C$2))+(7.5/24),C17+MIN(D17,$D$2)-C17)</f>
        <v>0.47083333333284827</v>
      </c>
      <c r="H17" s="6">
        <f>F17+G17+((E17-2)*16/24)</f>
        <v>5.0541666666637566</v>
      </c>
      <c r="I17" s="6">
        <f>IF(B17&lt;$D$2,(A17+MIN(D17,$D$2)-A17+B17)+(C17+(MAX(D17,$C$2))-C17+$C$2),(C17+D17)-(C17+$C$2))</f>
        <v>1.8458333333352737</v>
      </c>
      <c r="J17" s="9">
        <f>IF(E17=1,I17,IF(E17=2,F17+(G17),H17))</f>
        <v>5.0541666666637566</v>
      </c>
      <c r="K17" s="22"/>
    </row>
    <row r="18" spans="1:11" x14ac:dyDescent="0.25">
      <c r="K18" s="22"/>
    </row>
  </sheetData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Aniruddh Barve</cp:lastModifiedBy>
  <dcterms:created xsi:type="dcterms:W3CDTF">2021-03-31T04:01:07Z</dcterms:created>
  <dcterms:modified xsi:type="dcterms:W3CDTF">2021-11-03T14:29:17Z</dcterms:modified>
</cp:coreProperties>
</file>