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3917-MDSC-201-Assignment\"/>
    </mc:Choice>
  </mc:AlternateContent>
  <bookViews>
    <workbookView xWindow="0" yWindow="0" windowWidth="20490" windowHeight="7650" firstSheet="5" activeTab="8"/>
  </bookViews>
  <sheets>
    <sheet name="winequality-red" sheetId="1" r:id="rId1"/>
    <sheet name="Transpose" sheetId="2" r:id="rId2"/>
    <sheet name="σ2" sheetId="5" r:id="rId3"/>
    <sheet name="β estimation" sheetId="3" r:id="rId4"/>
    <sheet name="HATMatrix" sheetId="8" r:id="rId5"/>
    <sheet name="Confidence Interval" sheetId="6" r:id="rId6"/>
    <sheet name="R-Student" sheetId="10" r:id="rId7"/>
    <sheet name="Partial RP for Fixed Acid" sheetId="17" r:id="rId8"/>
    <sheet name="Partial RP for Volatile Acid" sheetId="20" r:id="rId9"/>
    <sheet name="Partial RP for Citric Acid" sheetId="21" r:id="rId10"/>
  </sheets>
  <definedNames>
    <definedName name="_xlnm._FilterDatabase" localSheetId="6" hidden="1">'R-Student'!$H$3:$H$83</definedName>
    <definedName name="X">'winequality-red'!$A$2:$L$81</definedName>
    <definedName name="X_T">Transpose!$B$2:$CC$13</definedName>
    <definedName name="XC">'Partial RP for Citric Acid'!$A$8:$K$87</definedName>
    <definedName name="XC_T">'Partial RP for Citric Acid'!$Q$5:$CR$15</definedName>
    <definedName name="XF">'Partial RP for Fixed Acid'!$A$8:$K$87</definedName>
    <definedName name="XF_T">'Partial RP for Fixed Acid'!$Q$5:$CR$15</definedName>
    <definedName name="XV">'Partial RP for Volatile Acid'!$A$8:$K$87</definedName>
    <definedName name="XV_T">'Partial RP for Volatile Acid'!$Q$5:$CR$15</definedName>
    <definedName name="XX">'β estimation'!$D$9:$O$20</definedName>
    <definedName name="XY">'β estimation'!$D$36:$D$47</definedName>
    <definedName name="Y">'winequality-red'!$M$2:$M$81</definedName>
    <definedName name="Y_T">Transpose!$B$14:$CC$14</definedName>
    <definedName name="β">'β estimation'!$D$51:$D$62</definedName>
    <definedName name="β_T">'β estimation'!$I$55:$T$55</definedName>
  </definedNames>
  <calcPr calcId="162913"/>
</workbook>
</file>

<file path=xl/calcChain.xml><?xml version="1.0" encoding="utf-8"?>
<calcChain xmlns="http://schemas.openxmlformats.org/spreadsheetml/2006/main">
  <c r="M93" i="20" l="1" a="1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N93" i="20" a="1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P94" i="21" a="1"/>
  <c r="P94" i="21"/>
  <c r="P95" i="21" a="1"/>
  <c r="P95" i="21"/>
  <c r="P96" i="21" a="1"/>
  <c r="P96" i="21"/>
  <c r="P97" i="21" a="1"/>
  <c r="P97" i="21"/>
  <c r="P98" i="21" a="1"/>
  <c r="P98" i="21"/>
  <c r="P99" i="21" a="1"/>
  <c r="P99" i="21"/>
  <c r="P100" i="21" a="1"/>
  <c r="P100" i="21"/>
  <c r="P101" i="21" a="1"/>
  <c r="P101" i="21"/>
  <c r="P102" i="21" a="1"/>
  <c r="P102" i="21"/>
  <c r="P103" i="21" a="1"/>
  <c r="P103" i="21"/>
  <c r="P104" i="21" a="1"/>
  <c r="P104" i="21"/>
  <c r="P105" i="21" a="1"/>
  <c r="P105" i="21"/>
  <c r="P106" i="21" a="1"/>
  <c r="P106" i="21"/>
  <c r="P107" i="21" a="1"/>
  <c r="P107" i="21"/>
  <c r="P108" i="21" a="1"/>
  <c r="P108" i="21"/>
  <c r="P109" i="21" a="1"/>
  <c r="P109" i="21"/>
  <c r="P110" i="21" a="1"/>
  <c r="P110" i="21"/>
  <c r="P111" i="21" a="1"/>
  <c r="P111" i="21"/>
  <c r="P112" i="21" a="1"/>
  <c r="P112" i="21"/>
  <c r="P113" i="21" a="1"/>
  <c r="P113" i="21"/>
  <c r="P114" i="21" a="1"/>
  <c r="P114" i="21"/>
  <c r="P115" i="21" a="1"/>
  <c r="P115" i="21"/>
  <c r="P116" i="21" a="1"/>
  <c r="P116" i="21"/>
  <c r="P117" i="21" a="1"/>
  <c r="P117" i="21"/>
  <c r="P118" i="21" a="1"/>
  <c r="P118" i="21"/>
  <c r="P119" i="21" a="1"/>
  <c r="P119" i="21"/>
  <c r="P120" i="21" a="1"/>
  <c r="P120" i="21"/>
  <c r="P121" i="21" a="1"/>
  <c r="P121" i="21"/>
  <c r="P122" i="21" a="1"/>
  <c r="P122" i="21"/>
  <c r="P123" i="21" a="1"/>
  <c r="P123" i="21"/>
  <c r="P124" i="21" a="1"/>
  <c r="P124" i="21"/>
  <c r="P125" i="21" a="1"/>
  <c r="P125" i="21"/>
  <c r="P126" i="21" a="1"/>
  <c r="P126" i="21"/>
  <c r="P127" i="21" a="1"/>
  <c r="P127" i="21"/>
  <c r="P128" i="21" a="1"/>
  <c r="P128" i="21"/>
  <c r="P129" i="21" a="1"/>
  <c r="P129" i="21"/>
  <c r="P130" i="21" a="1"/>
  <c r="P130" i="21"/>
  <c r="P131" i="21" a="1"/>
  <c r="P131" i="21"/>
  <c r="P132" i="21" a="1"/>
  <c r="P132" i="21"/>
  <c r="P133" i="21" a="1"/>
  <c r="P133" i="21"/>
  <c r="P134" i="21" a="1"/>
  <c r="P134" i="21"/>
  <c r="P135" i="21" a="1"/>
  <c r="P135" i="21"/>
  <c r="P136" i="21" a="1"/>
  <c r="P136" i="21"/>
  <c r="P137" i="21" a="1"/>
  <c r="P137" i="21"/>
  <c r="P138" i="21" a="1"/>
  <c r="P138" i="21"/>
  <c r="P139" i="21" a="1"/>
  <c r="P139" i="21"/>
  <c r="P140" i="21" a="1"/>
  <c r="P140" i="21"/>
  <c r="P141" i="21" a="1"/>
  <c r="P141" i="21"/>
  <c r="P142" i="21" a="1"/>
  <c r="P142" i="21"/>
  <c r="P143" i="21" a="1"/>
  <c r="P143" i="21"/>
  <c r="P144" i="21" a="1"/>
  <c r="P144" i="21"/>
  <c r="P145" i="21" a="1"/>
  <c r="P145" i="21"/>
  <c r="P146" i="21" a="1"/>
  <c r="P146" i="21"/>
  <c r="P147" i="21" a="1"/>
  <c r="P147" i="21"/>
  <c r="P148" i="21" a="1"/>
  <c r="P148" i="21"/>
  <c r="P149" i="21" a="1"/>
  <c r="P149" i="21"/>
  <c r="P150" i="21" a="1"/>
  <c r="P150" i="21"/>
  <c r="P151" i="21" a="1"/>
  <c r="P151" i="21"/>
  <c r="P152" i="21" a="1"/>
  <c r="P152" i="21"/>
  <c r="P153" i="21" a="1"/>
  <c r="P153" i="21"/>
  <c r="P154" i="21" a="1"/>
  <c r="P154" i="21"/>
  <c r="P155" i="21" a="1"/>
  <c r="P155" i="21"/>
  <c r="P156" i="21" a="1"/>
  <c r="P156" i="21"/>
  <c r="P157" i="21" a="1"/>
  <c r="P157" i="21"/>
  <c r="P158" i="21" a="1"/>
  <c r="P158" i="21"/>
  <c r="P159" i="21" a="1"/>
  <c r="P159" i="21"/>
  <c r="P160" i="21" a="1"/>
  <c r="P160" i="21"/>
  <c r="P161" i="21" a="1"/>
  <c r="P161" i="21"/>
  <c r="P162" i="21" a="1"/>
  <c r="P162" i="21"/>
  <c r="P163" i="21" a="1"/>
  <c r="P163" i="21"/>
  <c r="P164" i="21" a="1"/>
  <c r="P164" i="21"/>
  <c r="P165" i="21" a="1"/>
  <c r="P165" i="21"/>
  <c r="P166" i="21" a="1"/>
  <c r="P166" i="21"/>
  <c r="P167" i="21" a="1"/>
  <c r="P167" i="21"/>
  <c r="P168" i="21" a="1"/>
  <c r="P168" i="21"/>
  <c r="P169" i="21" a="1"/>
  <c r="P169" i="21"/>
  <c r="P170" i="21" a="1"/>
  <c r="P170" i="21"/>
  <c r="P171" i="21" a="1"/>
  <c r="P171" i="21"/>
  <c r="P172" i="21" a="1"/>
  <c r="P172" i="21"/>
  <c r="P93" i="21" a="1"/>
  <c r="P93" i="21"/>
  <c r="N93" i="21" a="1"/>
  <c r="N93" i="21" s="1"/>
  <c r="M93" i="21" a="1"/>
  <c r="M93" i="21" s="1"/>
  <c r="L93" i="21" a="1"/>
  <c r="L93" i="21"/>
  <c r="L94" i="21"/>
  <c r="L95" i="21"/>
  <c r="L96" i="21"/>
  <c r="L97" i="21"/>
  <c r="L98" i="21"/>
  <c r="L99" i="21"/>
  <c r="L100" i="21"/>
  <c r="L101" i="21"/>
  <c r="L102" i="21"/>
  <c r="L103" i="21"/>
  <c r="K93" i="21" a="1"/>
  <c r="K93" i="21"/>
  <c r="K94" i="21"/>
  <c r="K95" i="21"/>
  <c r="K96" i="21"/>
  <c r="K97" i="21"/>
  <c r="K98" i="21"/>
  <c r="K99" i="21"/>
  <c r="K100" i="21"/>
  <c r="K101" i="21"/>
  <c r="K102" i="21"/>
  <c r="K103" i="21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93" i="20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93" i="17"/>
  <c r="L93" i="20" a="1"/>
  <c r="L93" i="20"/>
  <c r="L94" i="20"/>
  <c r="L95" i="20"/>
  <c r="L96" i="20"/>
  <c r="L97" i="20"/>
  <c r="L98" i="20"/>
  <c r="L99" i="20"/>
  <c r="L100" i="20"/>
  <c r="L101" i="20"/>
  <c r="L102" i="20"/>
  <c r="L103" i="20"/>
  <c r="K93" i="20" a="1"/>
  <c r="K93" i="20"/>
  <c r="K94" i="20"/>
  <c r="K95" i="20"/>
  <c r="K96" i="20"/>
  <c r="K97" i="20"/>
  <c r="K98" i="20"/>
  <c r="K99" i="20"/>
  <c r="K100" i="20"/>
  <c r="K101" i="20"/>
  <c r="K102" i="20"/>
  <c r="K103" i="20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29" i="17"/>
  <c r="O130" i="17"/>
  <c r="O131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O146" i="17"/>
  <c r="O147" i="17"/>
  <c r="O148" i="17"/>
  <c r="O149" i="17"/>
  <c r="O150" i="17"/>
  <c r="O151" i="17"/>
  <c r="O152" i="17"/>
  <c r="O153" i="17"/>
  <c r="O154" i="17"/>
  <c r="O155" i="17"/>
  <c r="O156" i="17"/>
  <c r="O157" i="17"/>
  <c r="O158" i="17"/>
  <c r="O159" i="17"/>
  <c r="O160" i="17"/>
  <c r="O161" i="17"/>
  <c r="O162" i="17"/>
  <c r="O163" i="17"/>
  <c r="O164" i="17"/>
  <c r="O165" i="17"/>
  <c r="O166" i="17"/>
  <c r="O167" i="17"/>
  <c r="O168" i="17"/>
  <c r="O169" i="17"/>
  <c r="O170" i="17"/>
  <c r="O171" i="17"/>
  <c r="O172" i="17"/>
  <c r="O93" i="17"/>
  <c r="M93" i="17" a="1"/>
  <c r="M93" i="17"/>
  <c r="M94" i="17"/>
  <c r="M95" i="17"/>
  <c r="M96" i="17"/>
  <c r="M97" i="17"/>
  <c r="M98" i="17"/>
  <c r="M99" i="17"/>
  <c r="M100" i="17"/>
  <c r="M101" i="17"/>
  <c r="M102" i="17"/>
  <c r="M103" i="17"/>
  <c r="M104" i="17"/>
  <c r="M105" i="17"/>
  <c r="M106" i="17"/>
  <c r="M107" i="17"/>
  <c r="M108" i="17"/>
  <c r="M109" i="17"/>
  <c r="M110" i="17"/>
  <c r="M111" i="17"/>
  <c r="M112" i="17"/>
  <c r="M113" i="17"/>
  <c r="M114" i="17"/>
  <c r="M115" i="17"/>
  <c r="M116" i="17"/>
  <c r="M117" i="17"/>
  <c r="M118" i="17"/>
  <c r="M119" i="17"/>
  <c r="M120" i="17"/>
  <c r="M121" i="17"/>
  <c r="M122" i="17"/>
  <c r="M123" i="17"/>
  <c r="M124" i="17"/>
  <c r="M125" i="17"/>
  <c r="M126" i="17"/>
  <c r="M127" i="17"/>
  <c r="M128" i="17"/>
  <c r="M129" i="17"/>
  <c r="M130" i="17"/>
  <c r="M131" i="17"/>
  <c r="M132" i="17"/>
  <c r="M133" i="17"/>
  <c r="M134" i="17"/>
  <c r="M135" i="17"/>
  <c r="M136" i="17"/>
  <c r="M137" i="17"/>
  <c r="M138" i="17"/>
  <c r="M139" i="17"/>
  <c r="M140" i="17"/>
  <c r="M141" i="17"/>
  <c r="M142" i="17"/>
  <c r="M143" i="17"/>
  <c r="M144" i="17"/>
  <c r="M145" i="17"/>
  <c r="M146" i="17"/>
  <c r="M147" i="17"/>
  <c r="M148" i="17"/>
  <c r="M149" i="17"/>
  <c r="M150" i="17"/>
  <c r="M151" i="17"/>
  <c r="M152" i="17"/>
  <c r="M153" i="17"/>
  <c r="M154" i="17"/>
  <c r="M155" i="17"/>
  <c r="M156" i="17"/>
  <c r="M157" i="17"/>
  <c r="M158" i="17"/>
  <c r="M159" i="17"/>
  <c r="M160" i="17"/>
  <c r="M161" i="17"/>
  <c r="M162" i="17"/>
  <c r="M163" i="17"/>
  <c r="M164" i="17"/>
  <c r="M165" i="17"/>
  <c r="M166" i="17"/>
  <c r="M167" i="17"/>
  <c r="M168" i="17"/>
  <c r="M169" i="17"/>
  <c r="M170" i="17"/>
  <c r="M171" i="17"/>
  <c r="M172" i="17"/>
  <c r="N93" i="17" a="1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105" i="17"/>
  <c r="N106" i="17"/>
  <c r="N107" i="17"/>
  <c r="N108" i="17"/>
  <c r="N109" i="17"/>
  <c r="N110" i="17"/>
  <c r="N111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29" i="17"/>
  <c r="N130" i="17"/>
  <c r="N131" i="17"/>
  <c r="N132" i="17"/>
  <c r="N133" i="17"/>
  <c r="N134" i="17"/>
  <c r="N135" i="17"/>
  <c r="N136" i="17"/>
  <c r="N137" i="17"/>
  <c r="N138" i="17"/>
  <c r="N139" i="17"/>
  <c r="N140" i="17"/>
  <c r="N141" i="17"/>
  <c r="N142" i="17"/>
  <c r="N143" i="17"/>
  <c r="N144" i="17"/>
  <c r="N145" i="17"/>
  <c r="N146" i="17"/>
  <c r="N147" i="17"/>
  <c r="N148" i="17"/>
  <c r="N149" i="17"/>
  <c r="N150" i="17"/>
  <c r="N151" i="17"/>
  <c r="N152" i="17"/>
  <c r="N153" i="17"/>
  <c r="N154" i="17"/>
  <c r="N155" i="17"/>
  <c r="N156" i="17"/>
  <c r="N157" i="17"/>
  <c r="N158" i="17"/>
  <c r="N159" i="17"/>
  <c r="N160" i="17"/>
  <c r="N161" i="17"/>
  <c r="N162" i="17"/>
  <c r="N163" i="17"/>
  <c r="N164" i="17"/>
  <c r="N165" i="17"/>
  <c r="N166" i="17"/>
  <c r="N167" i="17"/>
  <c r="N168" i="17"/>
  <c r="N169" i="17"/>
  <c r="N170" i="17"/>
  <c r="N171" i="17"/>
  <c r="N172" i="17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4" i="10"/>
  <c r="N172" i="21" l="1"/>
  <c r="N170" i="21"/>
  <c r="N168" i="21"/>
  <c r="N166" i="21"/>
  <c r="N164" i="21"/>
  <c r="N162" i="21"/>
  <c r="N160" i="21"/>
  <c r="N158" i="21"/>
  <c r="N156" i="21"/>
  <c r="N154" i="21"/>
  <c r="N152" i="21"/>
  <c r="N150" i="21"/>
  <c r="N148" i="21"/>
  <c r="N146" i="21"/>
  <c r="N144" i="21"/>
  <c r="N142" i="21"/>
  <c r="N140" i="21"/>
  <c r="N138" i="21"/>
  <c r="N136" i="21"/>
  <c r="N134" i="21"/>
  <c r="N132" i="21"/>
  <c r="N130" i="21"/>
  <c r="N128" i="21"/>
  <c r="N126" i="21"/>
  <c r="N124" i="21"/>
  <c r="N122" i="21"/>
  <c r="N120" i="21"/>
  <c r="N118" i="21"/>
  <c r="N116" i="21"/>
  <c r="N114" i="21"/>
  <c r="N112" i="21"/>
  <c r="N110" i="21"/>
  <c r="N108" i="21"/>
  <c r="N106" i="21"/>
  <c r="N104" i="21"/>
  <c r="N102" i="21"/>
  <c r="N100" i="21"/>
  <c r="N98" i="21"/>
  <c r="N96" i="21"/>
  <c r="N94" i="21"/>
  <c r="N171" i="21"/>
  <c r="N169" i="21"/>
  <c r="N167" i="21"/>
  <c r="N165" i="21"/>
  <c r="N163" i="21"/>
  <c r="N161" i="21"/>
  <c r="N159" i="21"/>
  <c r="N157" i="21"/>
  <c r="N155" i="21"/>
  <c r="N153" i="21"/>
  <c r="N151" i="21"/>
  <c r="N149" i="21"/>
  <c r="N147" i="21"/>
  <c r="N145" i="21"/>
  <c r="N143" i="21"/>
  <c r="N141" i="21"/>
  <c r="N139" i="21"/>
  <c r="N137" i="21"/>
  <c r="N135" i="21"/>
  <c r="N133" i="21"/>
  <c r="N131" i="21"/>
  <c r="N129" i="21"/>
  <c r="N127" i="21"/>
  <c r="N125" i="21"/>
  <c r="N123" i="21"/>
  <c r="N121" i="21"/>
  <c r="N119" i="21"/>
  <c r="N117" i="21"/>
  <c r="N115" i="21"/>
  <c r="N113" i="21"/>
  <c r="N111" i="21"/>
  <c r="N109" i="21"/>
  <c r="N107" i="21"/>
  <c r="N105" i="21"/>
  <c r="N103" i="21"/>
  <c r="N101" i="21"/>
  <c r="N99" i="21"/>
  <c r="N97" i="21"/>
  <c r="N95" i="21"/>
  <c r="M172" i="21"/>
  <c r="M170" i="21"/>
  <c r="M168" i="21"/>
  <c r="M166" i="21"/>
  <c r="M164" i="21"/>
  <c r="M162" i="21"/>
  <c r="M160" i="21"/>
  <c r="M158" i="21"/>
  <c r="M156" i="21"/>
  <c r="M154" i="21"/>
  <c r="M152" i="21"/>
  <c r="M150" i="21"/>
  <c r="M148" i="21"/>
  <c r="M146" i="21"/>
  <c r="M144" i="21"/>
  <c r="M142" i="21"/>
  <c r="M140" i="21"/>
  <c r="M138" i="21"/>
  <c r="M136" i="21"/>
  <c r="M134" i="21"/>
  <c r="M132" i="21"/>
  <c r="M130" i="21"/>
  <c r="M128" i="21"/>
  <c r="M126" i="21"/>
  <c r="M124" i="21"/>
  <c r="M122" i="21"/>
  <c r="M120" i="21"/>
  <c r="M118" i="21"/>
  <c r="M116" i="21"/>
  <c r="M114" i="21"/>
  <c r="M112" i="21"/>
  <c r="M110" i="21"/>
  <c r="M108" i="21"/>
  <c r="M106" i="21"/>
  <c r="M104" i="21"/>
  <c r="M102" i="21"/>
  <c r="M100" i="21"/>
  <c r="M98" i="21"/>
  <c r="M96" i="21"/>
  <c r="M94" i="21"/>
  <c r="M171" i="21"/>
  <c r="M169" i="21"/>
  <c r="M167" i="21"/>
  <c r="M165" i="21"/>
  <c r="M163" i="21"/>
  <c r="M161" i="21"/>
  <c r="M159" i="21"/>
  <c r="M157" i="21"/>
  <c r="M155" i="21"/>
  <c r="M153" i="21"/>
  <c r="M151" i="21"/>
  <c r="M149" i="21"/>
  <c r="M147" i="21"/>
  <c r="M145" i="21"/>
  <c r="M143" i="21"/>
  <c r="M141" i="21"/>
  <c r="M139" i="21"/>
  <c r="M137" i="21"/>
  <c r="M135" i="21"/>
  <c r="M133" i="21"/>
  <c r="M131" i="21"/>
  <c r="M129" i="21"/>
  <c r="M127" i="21"/>
  <c r="M125" i="21"/>
  <c r="M123" i="21"/>
  <c r="M121" i="21"/>
  <c r="M119" i="21"/>
  <c r="M117" i="21"/>
  <c r="M115" i="21"/>
  <c r="M113" i="21"/>
  <c r="M111" i="21"/>
  <c r="M109" i="21"/>
  <c r="M107" i="21"/>
  <c r="M105" i="21"/>
  <c r="M103" i="21"/>
  <c r="M101" i="21"/>
  <c r="M99" i="21"/>
  <c r="M97" i="21"/>
  <c r="M95" i="21"/>
  <c r="O172" i="21" l="1"/>
  <c r="O170" i="21"/>
  <c r="O168" i="21"/>
  <c r="O166" i="21"/>
  <c r="O164" i="21"/>
  <c r="O162" i="21"/>
  <c r="O160" i="21"/>
  <c r="O158" i="21"/>
  <c r="O156" i="21"/>
  <c r="O154" i="21"/>
  <c r="O152" i="21"/>
  <c r="O150" i="21"/>
  <c r="O148" i="21"/>
  <c r="O146" i="21"/>
  <c r="O144" i="21"/>
  <c r="O142" i="21"/>
  <c r="O140" i="21"/>
  <c r="O138" i="21"/>
  <c r="O136" i="21"/>
  <c r="O134" i="21"/>
  <c r="O132" i="21"/>
  <c r="O130" i="21"/>
  <c r="O128" i="21"/>
  <c r="O126" i="21"/>
  <c r="O124" i="21"/>
  <c r="O122" i="21"/>
  <c r="O120" i="21"/>
  <c r="O118" i="21"/>
  <c r="O116" i="21"/>
  <c r="O114" i="21"/>
  <c r="O112" i="21"/>
  <c r="O110" i="21"/>
  <c r="O108" i="21"/>
  <c r="O106" i="21"/>
  <c r="O104" i="21"/>
  <c r="O102" i="21"/>
  <c r="O100" i="21"/>
  <c r="O98" i="21"/>
  <c r="O96" i="21"/>
  <c r="O94" i="21"/>
  <c r="O169" i="21"/>
  <c r="O165" i="21"/>
  <c r="O161" i="21"/>
  <c r="O157" i="21"/>
  <c r="O153" i="21"/>
  <c r="O149" i="21"/>
  <c r="O145" i="21"/>
  <c r="O141" i="21"/>
  <c r="O137" i="21"/>
  <c r="O133" i="21"/>
  <c r="O129" i="21"/>
  <c r="O125" i="21"/>
  <c r="O121" i="21"/>
  <c r="O117" i="21"/>
  <c r="O113" i="21"/>
  <c r="O109" i="21"/>
  <c r="O105" i="21"/>
  <c r="O101" i="21"/>
  <c r="O97" i="21"/>
  <c r="O93" i="21"/>
  <c r="O171" i="21"/>
  <c r="O167" i="21"/>
  <c r="O163" i="21"/>
  <c r="O159" i="21"/>
  <c r="O155" i="21"/>
  <c r="O151" i="21"/>
  <c r="O147" i="21"/>
  <c r="O143" i="21"/>
  <c r="O139" i="21"/>
  <c r="O135" i="21"/>
  <c r="O131" i="21"/>
  <c r="O127" i="21"/>
  <c r="O123" i="21"/>
  <c r="O119" i="21"/>
  <c r="O115" i="21"/>
  <c r="O111" i="21"/>
  <c r="O107" i="21"/>
  <c r="O103" i="21"/>
  <c r="O99" i="21"/>
  <c r="O95" i="21"/>
  <c r="O172" i="20"/>
  <c r="O170" i="20"/>
  <c r="O168" i="20"/>
  <c r="O166" i="20"/>
  <c r="O164" i="20"/>
  <c r="O162" i="20"/>
  <c r="O160" i="20"/>
  <c r="O158" i="20"/>
  <c r="O156" i="20"/>
  <c r="O154" i="20"/>
  <c r="O152" i="20"/>
  <c r="O150" i="20"/>
  <c r="O148" i="20"/>
  <c r="O146" i="20"/>
  <c r="O144" i="20"/>
  <c r="O142" i="20"/>
  <c r="O140" i="20"/>
  <c r="O138" i="20"/>
  <c r="O136" i="20"/>
  <c r="O134" i="20"/>
  <c r="O132" i="20"/>
  <c r="O130" i="20"/>
  <c r="O128" i="20"/>
  <c r="O126" i="20"/>
  <c r="O124" i="20"/>
  <c r="O122" i="20"/>
  <c r="O120" i="20"/>
  <c r="O118" i="20"/>
  <c r="O116" i="20"/>
  <c r="O114" i="20"/>
  <c r="O112" i="20"/>
  <c r="O110" i="20"/>
  <c r="O108" i="20"/>
  <c r="O106" i="20"/>
  <c r="O104" i="20"/>
  <c r="O102" i="20"/>
  <c r="O100" i="20"/>
  <c r="O98" i="20"/>
  <c r="O96" i="20"/>
  <c r="O94" i="20"/>
  <c r="O169" i="20"/>
  <c r="O165" i="20"/>
  <c r="O161" i="20"/>
  <c r="O157" i="20"/>
  <c r="O153" i="20"/>
  <c r="O149" i="20"/>
  <c r="O145" i="20"/>
  <c r="O141" i="20"/>
  <c r="O137" i="20"/>
  <c r="O133" i="20"/>
  <c r="O129" i="20"/>
  <c r="O125" i="20"/>
  <c r="O121" i="20"/>
  <c r="O117" i="20"/>
  <c r="O113" i="20"/>
  <c r="O109" i="20"/>
  <c r="O105" i="20"/>
  <c r="O101" i="20"/>
  <c r="O97" i="20"/>
  <c r="O93" i="20"/>
  <c r="O171" i="20"/>
  <c r="O167" i="20"/>
  <c r="O163" i="20"/>
  <c r="O159" i="20"/>
  <c r="O155" i="20"/>
  <c r="O151" i="20"/>
  <c r="O147" i="20"/>
  <c r="O143" i="20"/>
  <c r="O139" i="20"/>
  <c r="O135" i="20"/>
  <c r="O131" i="20"/>
  <c r="O127" i="20"/>
  <c r="O123" i="20"/>
  <c r="O119" i="20"/>
  <c r="O115" i="20"/>
  <c r="O111" i="20"/>
  <c r="O107" i="20"/>
  <c r="O103" i="20"/>
  <c r="O99" i="20"/>
  <c r="O95" i="20"/>
  <c r="F5" i="10" l="1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4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4" i="10"/>
  <c r="A4" i="10" a="1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F30" i="6"/>
  <c r="F29" i="6"/>
  <c r="F28" i="6"/>
  <c r="F27" i="6"/>
  <c r="F26" i="6"/>
  <c r="F25" i="6"/>
  <c r="F24" i="6"/>
  <c r="F23" i="6"/>
  <c r="F22" i="6"/>
  <c r="F21" i="6"/>
  <c r="F20" i="6"/>
  <c r="F19" i="6"/>
  <c r="B30" i="6"/>
  <c r="B29" i="6"/>
  <c r="B28" i="6"/>
  <c r="B27" i="6"/>
  <c r="B26" i="6"/>
  <c r="B25" i="6"/>
  <c r="B24" i="6"/>
  <c r="B23" i="6"/>
  <c r="B22" i="6"/>
  <c r="B21" i="6"/>
  <c r="B20" i="6"/>
  <c r="E91" i="8" a="1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AJ91" i="8"/>
  <c r="AK91" i="8"/>
  <c r="AL91" i="8"/>
  <c r="AM91" i="8"/>
  <c r="AN91" i="8"/>
  <c r="AO91" i="8"/>
  <c r="AP91" i="8"/>
  <c r="AQ91" i="8"/>
  <c r="AR91" i="8"/>
  <c r="AS91" i="8"/>
  <c r="AT91" i="8"/>
  <c r="AU91" i="8"/>
  <c r="AV91" i="8"/>
  <c r="AW91" i="8"/>
  <c r="AX91" i="8"/>
  <c r="AY91" i="8"/>
  <c r="AZ91" i="8"/>
  <c r="BA91" i="8"/>
  <c r="BB91" i="8"/>
  <c r="BC91" i="8"/>
  <c r="BD91" i="8"/>
  <c r="BE91" i="8"/>
  <c r="BF91" i="8"/>
  <c r="BG91" i="8"/>
  <c r="BH91" i="8"/>
  <c r="BI91" i="8"/>
  <c r="BJ91" i="8"/>
  <c r="BK91" i="8"/>
  <c r="BL91" i="8"/>
  <c r="BM91" i="8"/>
  <c r="BN91" i="8"/>
  <c r="BO91" i="8"/>
  <c r="BP91" i="8"/>
  <c r="BQ91" i="8"/>
  <c r="BR91" i="8"/>
  <c r="BS91" i="8"/>
  <c r="BT91" i="8"/>
  <c r="BU91" i="8"/>
  <c r="BV91" i="8"/>
  <c r="BW91" i="8"/>
  <c r="BX91" i="8"/>
  <c r="BY91" i="8"/>
  <c r="BZ91" i="8"/>
  <c r="CA91" i="8"/>
  <c r="CB91" i="8"/>
  <c r="CC91" i="8"/>
  <c r="CD91" i="8"/>
  <c r="CE91" i="8"/>
  <c r="CF91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AJ92" i="8"/>
  <c r="AK92" i="8"/>
  <c r="AL92" i="8"/>
  <c r="AM92" i="8"/>
  <c r="AN92" i="8"/>
  <c r="AO92" i="8"/>
  <c r="AP92" i="8"/>
  <c r="AQ92" i="8"/>
  <c r="AR92" i="8"/>
  <c r="AS92" i="8"/>
  <c r="AT92" i="8"/>
  <c r="AU92" i="8"/>
  <c r="AV92" i="8"/>
  <c r="AW92" i="8"/>
  <c r="AX92" i="8"/>
  <c r="AY92" i="8"/>
  <c r="AZ92" i="8"/>
  <c r="BA92" i="8"/>
  <c r="BB92" i="8"/>
  <c r="BC92" i="8"/>
  <c r="BD92" i="8"/>
  <c r="BE92" i="8"/>
  <c r="BF92" i="8"/>
  <c r="BG92" i="8"/>
  <c r="BH92" i="8"/>
  <c r="BI92" i="8"/>
  <c r="BJ92" i="8"/>
  <c r="BK92" i="8"/>
  <c r="BL92" i="8"/>
  <c r="BM92" i="8"/>
  <c r="BN92" i="8"/>
  <c r="BO92" i="8"/>
  <c r="BP92" i="8"/>
  <c r="BQ92" i="8"/>
  <c r="BR92" i="8"/>
  <c r="BS92" i="8"/>
  <c r="BT92" i="8"/>
  <c r="BU92" i="8"/>
  <c r="BV92" i="8"/>
  <c r="BW92" i="8"/>
  <c r="BX92" i="8"/>
  <c r="BY92" i="8"/>
  <c r="BZ92" i="8"/>
  <c r="CA92" i="8"/>
  <c r="CB92" i="8"/>
  <c r="CC92" i="8"/>
  <c r="CD92" i="8"/>
  <c r="CE92" i="8"/>
  <c r="CF92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AJ93" i="8"/>
  <c r="AK93" i="8"/>
  <c r="AL93" i="8"/>
  <c r="AM93" i="8"/>
  <c r="AN93" i="8"/>
  <c r="AO93" i="8"/>
  <c r="AP93" i="8"/>
  <c r="AQ93" i="8"/>
  <c r="AR93" i="8"/>
  <c r="AS93" i="8"/>
  <c r="AT93" i="8"/>
  <c r="AU93" i="8"/>
  <c r="AV93" i="8"/>
  <c r="AW93" i="8"/>
  <c r="AX93" i="8"/>
  <c r="AY93" i="8"/>
  <c r="AZ93" i="8"/>
  <c r="BA93" i="8"/>
  <c r="BB93" i="8"/>
  <c r="BC93" i="8"/>
  <c r="BD93" i="8"/>
  <c r="BE93" i="8"/>
  <c r="BF93" i="8"/>
  <c r="BG93" i="8"/>
  <c r="BH93" i="8"/>
  <c r="BI93" i="8"/>
  <c r="BJ93" i="8"/>
  <c r="BK93" i="8"/>
  <c r="BL93" i="8"/>
  <c r="BM93" i="8"/>
  <c r="BN93" i="8"/>
  <c r="BO93" i="8"/>
  <c r="BP93" i="8"/>
  <c r="BQ93" i="8"/>
  <c r="BR93" i="8"/>
  <c r="BS93" i="8"/>
  <c r="BT93" i="8"/>
  <c r="BU93" i="8"/>
  <c r="BV93" i="8"/>
  <c r="BW93" i="8"/>
  <c r="BX93" i="8"/>
  <c r="BY93" i="8"/>
  <c r="BZ93" i="8"/>
  <c r="CA93" i="8"/>
  <c r="CB93" i="8"/>
  <c r="CC93" i="8"/>
  <c r="CD93" i="8"/>
  <c r="CE93" i="8"/>
  <c r="CF93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AJ94" i="8"/>
  <c r="AK94" i="8"/>
  <c r="AL94" i="8"/>
  <c r="AM94" i="8"/>
  <c r="AN94" i="8"/>
  <c r="AO94" i="8"/>
  <c r="AP94" i="8"/>
  <c r="AQ94" i="8"/>
  <c r="AR94" i="8"/>
  <c r="AS94" i="8"/>
  <c r="AT94" i="8"/>
  <c r="AU94" i="8"/>
  <c r="AV94" i="8"/>
  <c r="AW94" i="8"/>
  <c r="AX94" i="8"/>
  <c r="AY94" i="8"/>
  <c r="AZ94" i="8"/>
  <c r="BA94" i="8"/>
  <c r="BB94" i="8"/>
  <c r="BC94" i="8"/>
  <c r="BD94" i="8"/>
  <c r="BE94" i="8"/>
  <c r="BF94" i="8"/>
  <c r="BG94" i="8"/>
  <c r="BH94" i="8"/>
  <c r="BI94" i="8"/>
  <c r="BJ94" i="8"/>
  <c r="BK94" i="8"/>
  <c r="BL94" i="8"/>
  <c r="BM94" i="8"/>
  <c r="BN94" i="8"/>
  <c r="BO94" i="8"/>
  <c r="BP94" i="8"/>
  <c r="BQ94" i="8"/>
  <c r="BR94" i="8"/>
  <c r="BS94" i="8"/>
  <c r="BT94" i="8"/>
  <c r="BU94" i="8"/>
  <c r="BV94" i="8"/>
  <c r="BW94" i="8"/>
  <c r="BX94" i="8"/>
  <c r="BY94" i="8"/>
  <c r="BZ94" i="8"/>
  <c r="CA94" i="8"/>
  <c r="CB94" i="8"/>
  <c r="CC94" i="8"/>
  <c r="CD94" i="8"/>
  <c r="CE94" i="8"/>
  <c r="CF94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J95" i="8"/>
  <c r="AK95" i="8"/>
  <c r="AL95" i="8"/>
  <c r="AM95" i="8"/>
  <c r="AN95" i="8"/>
  <c r="AO95" i="8"/>
  <c r="AP95" i="8"/>
  <c r="AQ95" i="8"/>
  <c r="AR95" i="8"/>
  <c r="AS95" i="8"/>
  <c r="AT95" i="8"/>
  <c r="AU95" i="8"/>
  <c r="AV95" i="8"/>
  <c r="AW95" i="8"/>
  <c r="AX95" i="8"/>
  <c r="AY95" i="8"/>
  <c r="AZ95" i="8"/>
  <c r="BA95" i="8"/>
  <c r="BB95" i="8"/>
  <c r="BC95" i="8"/>
  <c r="BD95" i="8"/>
  <c r="BE95" i="8"/>
  <c r="BF95" i="8"/>
  <c r="BG95" i="8"/>
  <c r="BH95" i="8"/>
  <c r="BI95" i="8"/>
  <c r="BJ95" i="8"/>
  <c r="BK95" i="8"/>
  <c r="BL95" i="8"/>
  <c r="BM95" i="8"/>
  <c r="BN95" i="8"/>
  <c r="BO95" i="8"/>
  <c r="BP95" i="8"/>
  <c r="BQ95" i="8"/>
  <c r="BR95" i="8"/>
  <c r="BS95" i="8"/>
  <c r="BT95" i="8"/>
  <c r="BU95" i="8"/>
  <c r="BV95" i="8"/>
  <c r="BW95" i="8"/>
  <c r="BX95" i="8"/>
  <c r="BY95" i="8"/>
  <c r="BZ95" i="8"/>
  <c r="CA95" i="8"/>
  <c r="CB95" i="8"/>
  <c r="CC95" i="8"/>
  <c r="CD95" i="8"/>
  <c r="CE95" i="8"/>
  <c r="CF95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AJ96" i="8"/>
  <c r="AK96" i="8"/>
  <c r="AL96" i="8"/>
  <c r="AM96" i="8"/>
  <c r="AN96" i="8"/>
  <c r="AO96" i="8"/>
  <c r="AP96" i="8"/>
  <c r="AQ96" i="8"/>
  <c r="AR96" i="8"/>
  <c r="AS96" i="8"/>
  <c r="AT96" i="8"/>
  <c r="AU96" i="8"/>
  <c r="AV96" i="8"/>
  <c r="AW96" i="8"/>
  <c r="AX96" i="8"/>
  <c r="AY96" i="8"/>
  <c r="AZ96" i="8"/>
  <c r="BA96" i="8"/>
  <c r="BB96" i="8"/>
  <c r="BC96" i="8"/>
  <c r="BD96" i="8"/>
  <c r="BE96" i="8"/>
  <c r="BF96" i="8"/>
  <c r="BG96" i="8"/>
  <c r="BH96" i="8"/>
  <c r="BI96" i="8"/>
  <c r="BJ96" i="8"/>
  <c r="BK96" i="8"/>
  <c r="BL96" i="8"/>
  <c r="BM96" i="8"/>
  <c r="BN96" i="8"/>
  <c r="BO96" i="8"/>
  <c r="BP96" i="8"/>
  <c r="BQ96" i="8"/>
  <c r="BR96" i="8"/>
  <c r="BS96" i="8"/>
  <c r="BT96" i="8"/>
  <c r="BU96" i="8"/>
  <c r="BV96" i="8"/>
  <c r="BW96" i="8"/>
  <c r="BX96" i="8"/>
  <c r="BY96" i="8"/>
  <c r="BZ96" i="8"/>
  <c r="CA96" i="8"/>
  <c r="CB96" i="8"/>
  <c r="CC96" i="8"/>
  <c r="CD96" i="8"/>
  <c r="CE96" i="8"/>
  <c r="CF96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AJ97" i="8"/>
  <c r="AK97" i="8"/>
  <c r="AL97" i="8"/>
  <c r="AM97" i="8"/>
  <c r="AN97" i="8"/>
  <c r="AO97" i="8"/>
  <c r="AP97" i="8"/>
  <c r="AQ97" i="8"/>
  <c r="AR97" i="8"/>
  <c r="AS97" i="8"/>
  <c r="AT97" i="8"/>
  <c r="AU97" i="8"/>
  <c r="AV97" i="8"/>
  <c r="AW97" i="8"/>
  <c r="AX97" i="8"/>
  <c r="AY97" i="8"/>
  <c r="AZ97" i="8"/>
  <c r="BA97" i="8"/>
  <c r="BB97" i="8"/>
  <c r="BC97" i="8"/>
  <c r="BD97" i="8"/>
  <c r="BE97" i="8"/>
  <c r="BF97" i="8"/>
  <c r="BG97" i="8"/>
  <c r="BH97" i="8"/>
  <c r="BI97" i="8"/>
  <c r="BJ97" i="8"/>
  <c r="BK97" i="8"/>
  <c r="BL97" i="8"/>
  <c r="BM97" i="8"/>
  <c r="BN97" i="8"/>
  <c r="BO97" i="8"/>
  <c r="BP97" i="8"/>
  <c r="BQ97" i="8"/>
  <c r="BR97" i="8"/>
  <c r="BS97" i="8"/>
  <c r="BT97" i="8"/>
  <c r="BU97" i="8"/>
  <c r="BV97" i="8"/>
  <c r="BW97" i="8"/>
  <c r="BX97" i="8"/>
  <c r="BY97" i="8"/>
  <c r="BZ97" i="8"/>
  <c r="CA97" i="8"/>
  <c r="CB97" i="8"/>
  <c r="CC97" i="8"/>
  <c r="CD97" i="8"/>
  <c r="CE97" i="8"/>
  <c r="CF97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AJ98" i="8"/>
  <c r="AK98" i="8"/>
  <c r="AL98" i="8"/>
  <c r="AM98" i="8"/>
  <c r="AN98" i="8"/>
  <c r="AO98" i="8"/>
  <c r="AP98" i="8"/>
  <c r="AQ98" i="8"/>
  <c r="AR98" i="8"/>
  <c r="AS98" i="8"/>
  <c r="AT98" i="8"/>
  <c r="AU98" i="8"/>
  <c r="AV98" i="8"/>
  <c r="AW98" i="8"/>
  <c r="AX98" i="8"/>
  <c r="AY98" i="8"/>
  <c r="AZ98" i="8"/>
  <c r="BA98" i="8"/>
  <c r="BB98" i="8"/>
  <c r="BC98" i="8"/>
  <c r="BD98" i="8"/>
  <c r="BE98" i="8"/>
  <c r="BF98" i="8"/>
  <c r="BG98" i="8"/>
  <c r="BH98" i="8"/>
  <c r="BI98" i="8"/>
  <c r="BJ98" i="8"/>
  <c r="BK98" i="8"/>
  <c r="BL98" i="8"/>
  <c r="BM98" i="8"/>
  <c r="BN98" i="8"/>
  <c r="BO98" i="8"/>
  <c r="BP98" i="8"/>
  <c r="BQ98" i="8"/>
  <c r="BR98" i="8"/>
  <c r="BS98" i="8"/>
  <c r="BT98" i="8"/>
  <c r="BU98" i="8"/>
  <c r="BV98" i="8"/>
  <c r="BW98" i="8"/>
  <c r="BX98" i="8"/>
  <c r="BY98" i="8"/>
  <c r="BZ98" i="8"/>
  <c r="CA98" i="8"/>
  <c r="CB98" i="8"/>
  <c r="CC98" i="8"/>
  <c r="CD98" i="8"/>
  <c r="CE98" i="8"/>
  <c r="CF98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AJ99" i="8"/>
  <c r="AK99" i="8"/>
  <c r="AL99" i="8"/>
  <c r="AM99" i="8"/>
  <c r="AN99" i="8"/>
  <c r="AO99" i="8"/>
  <c r="AP99" i="8"/>
  <c r="AQ99" i="8"/>
  <c r="AR99" i="8"/>
  <c r="AS99" i="8"/>
  <c r="AT99" i="8"/>
  <c r="AU99" i="8"/>
  <c r="AV99" i="8"/>
  <c r="AW99" i="8"/>
  <c r="AX99" i="8"/>
  <c r="AY99" i="8"/>
  <c r="AZ99" i="8"/>
  <c r="BA99" i="8"/>
  <c r="BB99" i="8"/>
  <c r="BC99" i="8"/>
  <c r="BD99" i="8"/>
  <c r="BE99" i="8"/>
  <c r="BF99" i="8"/>
  <c r="BG99" i="8"/>
  <c r="BH99" i="8"/>
  <c r="BI99" i="8"/>
  <c r="BJ99" i="8"/>
  <c r="BK99" i="8"/>
  <c r="BL99" i="8"/>
  <c r="BM99" i="8"/>
  <c r="BN99" i="8"/>
  <c r="BO99" i="8"/>
  <c r="BP99" i="8"/>
  <c r="BQ99" i="8"/>
  <c r="BR99" i="8"/>
  <c r="BS99" i="8"/>
  <c r="BT99" i="8"/>
  <c r="BU99" i="8"/>
  <c r="BV99" i="8"/>
  <c r="BW99" i="8"/>
  <c r="BX99" i="8"/>
  <c r="BY99" i="8"/>
  <c r="BZ99" i="8"/>
  <c r="CA99" i="8"/>
  <c r="CB99" i="8"/>
  <c r="CC99" i="8"/>
  <c r="CD99" i="8"/>
  <c r="CE99" i="8"/>
  <c r="CF99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AJ100" i="8"/>
  <c r="AK100" i="8"/>
  <c r="AL100" i="8"/>
  <c r="AM100" i="8"/>
  <c r="AN100" i="8"/>
  <c r="AO100" i="8"/>
  <c r="AP100" i="8"/>
  <c r="AQ100" i="8"/>
  <c r="AR100" i="8"/>
  <c r="AS100" i="8"/>
  <c r="AT100" i="8"/>
  <c r="AU100" i="8"/>
  <c r="AV100" i="8"/>
  <c r="AW100" i="8"/>
  <c r="AX100" i="8"/>
  <c r="AY100" i="8"/>
  <c r="AZ100" i="8"/>
  <c r="BA100" i="8"/>
  <c r="BB100" i="8"/>
  <c r="BC100" i="8"/>
  <c r="BD100" i="8"/>
  <c r="BE100" i="8"/>
  <c r="BF100" i="8"/>
  <c r="BG100" i="8"/>
  <c r="BH100" i="8"/>
  <c r="BI100" i="8"/>
  <c r="BJ100" i="8"/>
  <c r="BK100" i="8"/>
  <c r="BL100" i="8"/>
  <c r="BM100" i="8"/>
  <c r="BN100" i="8"/>
  <c r="BO100" i="8"/>
  <c r="BP100" i="8"/>
  <c r="BQ100" i="8"/>
  <c r="BR100" i="8"/>
  <c r="BS100" i="8"/>
  <c r="BT100" i="8"/>
  <c r="BU100" i="8"/>
  <c r="BV100" i="8"/>
  <c r="BW100" i="8"/>
  <c r="BX100" i="8"/>
  <c r="BY100" i="8"/>
  <c r="BZ100" i="8"/>
  <c r="CA100" i="8"/>
  <c r="CB100" i="8"/>
  <c r="CC100" i="8"/>
  <c r="CD100" i="8"/>
  <c r="CE100" i="8"/>
  <c r="CF100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J101" i="8"/>
  <c r="AK101" i="8"/>
  <c r="AL101" i="8"/>
  <c r="AM101" i="8"/>
  <c r="AN101" i="8"/>
  <c r="AO101" i="8"/>
  <c r="AP101" i="8"/>
  <c r="AQ101" i="8"/>
  <c r="AR101" i="8"/>
  <c r="AS101" i="8"/>
  <c r="AT101" i="8"/>
  <c r="AU101" i="8"/>
  <c r="AV101" i="8"/>
  <c r="AW101" i="8"/>
  <c r="AX101" i="8"/>
  <c r="AY101" i="8"/>
  <c r="AZ101" i="8"/>
  <c r="BA101" i="8"/>
  <c r="BB101" i="8"/>
  <c r="BC101" i="8"/>
  <c r="BD101" i="8"/>
  <c r="BE101" i="8"/>
  <c r="BF101" i="8"/>
  <c r="BG101" i="8"/>
  <c r="BH101" i="8"/>
  <c r="BI101" i="8"/>
  <c r="BJ101" i="8"/>
  <c r="BK101" i="8"/>
  <c r="BL101" i="8"/>
  <c r="BM101" i="8"/>
  <c r="BN101" i="8"/>
  <c r="BO101" i="8"/>
  <c r="BP101" i="8"/>
  <c r="BQ101" i="8"/>
  <c r="BR101" i="8"/>
  <c r="BS101" i="8"/>
  <c r="BT101" i="8"/>
  <c r="BU101" i="8"/>
  <c r="BV101" i="8"/>
  <c r="BW101" i="8"/>
  <c r="BX101" i="8"/>
  <c r="BY101" i="8"/>
  <c r="BZ101" i="8"/>
  <c r="CA101" i="8"/>
  <c r="CB101" i="8"/>
  <c r="CC101" i="8"/>
  <c r="CD101" i="8"/>
  <c r="CE101" i="8"/>
  <c r="CF101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AJ102" i="8"/>
  <c r="AK102" i="8"/>
  <c r="AL102" i="8"/>
  <c r="AM102" i="8"/>
  <c r="AN102" i="8"/>
  <c r="AO102" i="8"/>
  <c r="AP102" i="8"/>
  <c r="AQ102" i="8"/>
  <c r="AR102" i="8"/>
  <c r="AS102" i="8"/>
  <c r="AT102" i="8"/>
  <c r="AU102" i="8"/>
  <c r="AV102" i="8"/>
  <c r="AW102" i="8"/>
  <c r="AX102" i="8"/>
  <c r="AY102" i="8"/>
  <c r="AZ102" i="8"/>
  <c r="BA102" i="8"/>
  <c r="BB102" i="8"/>
  <c r="BC102" i="8"/>
  <c r="BD102" i="8"/>
  <c r="BE102" i="8"/>
  <c r="BF102" i="8"/>
  <c r="BG102" i="8"/>
  <c r="BH102" i="8"/>
  <c r="BI102" i="8"/>
  <c r="BJ102" i="8"/>
  <c r="BK102" i="8"/>
  <c r="BL102" i="8"/>
  <c r="BM102" i="8"/>
  <c r="BN102" i="8"/>
  <c r="BO102" i="8"/>
  <c r="BP102" i="8"/>
  <c r="BQ102" i="8"/>
  <c r="BR102" i="8"/>
  <c r="BS102" i="8"/>
  <c r="BT102" i="8"/>
  <c r="BU102" i="8"/>
  <c r="BV102" i="8"/>
  <c r="BW102" i="8"/>
  <c r="BX102" i="8"/>
  <c r="BY102" i="8"/>
  <c r="BZ102" i="8"/>
  <c r="CA102" i="8"/>
  <c r="CB102" i="8"/>
  <c r="CC102" i="8"/>
  <c r="CD102" i="8"/>
  <c r="CE102" i="8"/>
  <c r="CF102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J103" i="8"/>
  <c r="AK103" i="8"/>
  <c r="AL103" i="8"/>
  <c r="AM103" i="8"/>
  <c r="AN103" i="8"/>
  <c r="AO103" i="8"/>
  <c r="AP103" i="8"/>
  <c r="AQ103" i="8"/>
  <c r="AR103" i="8"/>
  <c r="AS103" i="8"/>
  <c r="AT103" i="8"/>
  <c r="AU103" i="8"/>
  <c r="AV103" i="8"/>
  <c r="AW103" i="8"/>
  <c r="AX103" i="8"/>
  <c r="AY103" i="8"/>
  <c r="AZ103" i="8"/>
  <c r="BA103" i="8"/>
  <c r="BB103" i="8"/>
  <c r="BC103" i="8"/>
  <c r="BD103" i="8"/>
  <c r="BE103" i="8"/>
  <c r="BF103" i="8"/>
  <c r="BG103" i="8"/>
  <c r="BH103" i="8"/>
  <c r="BI103" i="8"/>
  <c r="BJ103" i="8"/>
  <c r="BK103" i="8"/>
  <c r="BL103" i="8"/>
  <c r="BM103" i="8"/>
  <c r="BN103" i="8"/>
  <c r="BO103" i="8"/>
  <c r="BP103" i="8"/>
  <c r="BQ103" i="8"/>
  <c r="BR103" i="8"/>
  <c r="BS103" i="8"/>
  <c r="BT103" i="8"/>
  <c r="BU103" i="8"/>
  <c r="BV103" i="8"/>
  <c r="BW103" i="8"/>
  <c r="BX103" i="8"/>
  <c r="BY103" i="8"/>
  <c r="BZ103" i="8"/>
  <c r="CA103" i="8"/>
  <c r="CB103" i="8"/>
  <c r="CC103" i="8"/>
  <c r="CD103" i="8"/>
  <c r="CE103" i="8"/>
  <c r="CF103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AJ104" i="8"/>
  <c r="AK104" i="8"/>
  <c r="AL104" i="8"/>
  <c r="AM104" i="8"/>
  <c r="AN104" i="8"/>
  <c r="AO104" i="8"/>
  <c r="AP104" i="8"/>
  <c r="AQ104" i="8"/>
  <c r="AR104" i="8"/>
  <c r="AS104" i="8"/>
  <c r="AT104" i="8"/>
  <c r="AU104" i="8"/>
  <c r="AV104" i="8"/>
  <c r="AW104" i="8"/>
  <c r="AX104" i="8"/>
  <c r="AY104" i="8"/>
  <c r="AZ104" i="8"/>
  <c r="BA104" i="8"/>
  <c r="BB104" i="8"/>
  <c r="BC104" i="8"/>
  <c r="BD104" i="8"/>
  <c r="BE104" i="8"/>
  <c r="BF104" i="8"/>
  <c r="BG104" i="8"/>
  <c r="BH104" i="8"/>
  <c r="BI104" i="8"/>
  <c r="BJ104" i="8"/>
  <c r="BK104" i="8"/>
  <c r="BL104" i="8"/>
  <c r="BM104" i="8"/>
  <c r="BN104" i="8"/>
  <c r="BO104" i="8"/>
  <c r="BP104" i="8"/>
  <c r="BQ104" i="8"/>
  <c r="BR104" i="8"/>
  <c r="BS104" i="8"/>
  <c r="BT104" i="8"/>
  <c r="BU104" i="8"/>
  <c r="BV104" i="8"/>
  <c r="BW104" i="8"/>
  <c r="BX104" i="8"/>
  <c r="BY104" i="8"/>
  <c r="BZ104" i="8"/>
  <c r="CA104" i="8"/>
  <c r="CB104" i="8"/>
  <c r="CC104" i="8"/>
  <c r="CD104" i="8"/>
  <c r="CE104" i="8"/>
  <c r="CF104" i="8"/>
  <c r="E105" i="8"/>
  <c r="F105" i="8"/>
  <c r="G105" i="8"/>
  <c r="H105" i="8"/>
  <c r="I105" i="8"/>
  <c r="J105" i="8"/>
  <c r="K105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AJ105" i="8"/>
  <c r="AK105" i="8"/>
  <c r="AL105" i="8"/>
  <c r="AM105" i="8"/>
  <c r="AN105" i="8"/>
  <c r="AO105" i="8"/>
  <c r="AP105" i="8"/>
  <c r="AQ105" i="8"/>
  <c r="AR105" i="8"/>
  <c r="AS105" i="8"/>
  <c r="AT105" i="8"/>
  <c r="AU105" i="8"/>
  <c r="AV105" i="8"/>
  <c r="AW105" i="8"/>
  <c r="AX105" i="8"/>
  <c r="AY105" i="8"/>
  <c r="AZ105" i="8"/>
  <c r="BA105" i="8"/>
  <c r="BB105" i="8"/>
  <c r="BC105" i="8"/>
  <c r="BD105" i="8"/>
  <c r="BE105" i="8"/>
  <c r="BF105" i="8"/>
  <c r="BG105" i="8"/>
  <c r="BH105" i="8"/>
  <c r="BI105" i="8"/>
  <c r="BJ105" i="8"/>
  <c r="BK105" i="8"/>
  <c r="BL105" i="8"/>
  <c r="BM105" i="8"/>
  <c r="BN105" i="8"/>
  <c r="BO105" i="8"/>
  <c r="BP105" i="8"/>
  <c r="BQ105" i="8"/>
  <c r="BR105" i="8"/>
  <c r="BS105" i="8"/>
  <c r="BT105" i="8"/>
  <c r="BU105" i="8"/>
  <c r="BV105" i="8"/>
  <c r="BW105" i="8"/>
  <c r="BX105" i="8"/>
  <c r="BY105" i="8"/>
  <c r="BZ105" i="8"/>
  <c r="CA105" i="8"/>
  <c r="CB105" i="8"/>
  <c r="CC105" i="8"/>
  <c r="CD105" i="8"/>
  <c r="CE105" i="8"/>
  <c r="CF105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AJ106" i="8"/>
  <c r="AK106" i="8"/>
  <c r="AL106" i="8"/>
  <c r="AM106" i="8"/>
  <c r="AN106" i="8"/>
  <c r="AO106" i="8"/>
  <c r="AP106" i="8"/>
  <c r="AQ106" i="8"/>
  <c r="AR106" i="8"/>
  <c r="AS106" i="8"/>
  <c r="AT106" i="8"/>
  <c r="AU106" i="8"/>
  <c r="AV106" i="8"/>
  <c r="AW106" i="8"/>
  <c r="AX106" i="8"/>
  <c r="AY106" i="8"/>
  <c r="AZ106" i="8"/>
  <c r="BA106" i="8"/>
  <c r="BB106" i="8"/>
  <c r="BC106" i="8"/>
  <c r="BD106" i="8"/>
  <c r="BE106" i="8"/>
  <c r="BF106" i="8"/>
  <c r="BG106" i="8"/>
  <c r="BH106" i="8"/>
  <c r="BI106" i="8"/>
  <c r="BJ106" i="8"/>
  <c r="BK106" i="8"/>
  <c r="BL106" i="8"/>
  <c r="BM106" i="8"/>
  <c r="BN106" i="8"/>
  <c r="BO106" i="8"/>
  <c r="BP106" i="8"/>
  <c r="BQ106" i="8"/>
  <c r="BR106" i="8"/>
  <c r="BS106" i="8"/>
  <c r="BT106" i="8"/>
  <c r="BU106" i="8"/>
  <c r="BV106" i="8"/>
  <c r="BW106" i="8"/>
  <c r="BX106" i="8"/>
  <c r="BY106" i="8"/>
  <c r="BZ106" i="8"/>
  <c r="CA106" i="8"/>
  <c r="CB106" i="8"/>
  <c r="CC106" i="8"/>
  <c r="CD106" i="8"/>
  <c r="CE106" i="8"/>
  <c r="CF106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AJ107" i="8"/>
  <c r="AK107" i="8"/>
  <c r="AL107" i="8"/>
  <c r="AM107" i="8"/>
  <c r="AN107" i="8"/>
  <c r="AO107" i="8"/>
  <c r="AP107" i="8"/>
  <c r="AQ107" i="8"/>
  <c r="AR107" i="8"/>
  <c r="AS107" i="8"/>
  <c r="AT107" i="8"/>
  <c r="AU107" i="8"/>
  <c r="AV107" i="8"/>
  <c r="AW107" i="8"/>
  <c r="AX107" i="8"/>
  <c r="AY107" i="8"/>
  <c r="AZ107" i="8"/>
  <c r="BA107" i="8"/>
  <c r="BB107" i="8"/>
  <c r="BC107" i="8"/>
  <c r="BD107" i="8"/>
  <c r="BE107" i="8"/>
  <c r="BF107" i="8"/>
  <c r="BG107" i="8"/>
  <c r="BH107" i="8"/>
  <c r="BI107" i="8"/>
  <c r="BJ107" i="8"/>
  <c r="BK107" i="8"/>
  <c r="BL107" i="8"/>
  <c r="BM107" i="8"/>
  <c r="BN107" i="8"/>
  <c r="BO107" i="8"/>
  <c r="BP107" i="8"/>
  <c r="BQ107" i="8"/>
  <c r="BR107" i="8"/>
  <c r="BS107" i="8"/>
  <c r="BT107" i="8"/>
  <c r="BU107" i="8"/>
  <c r="BV107" i="8"/>
  <c r="BW107" i="8"/>
  <c r="BX107" i="8"/>
  <c r="BY107" i="8"/>
  <c r="BZ107" i="8"/>
  <c r="CA107" i="8"/>
  <c r="CB107" i="8"/>
  <c r="CC107" i="8"/>
  <c r="CD107" i="8"/>
  <c r="CE107" i="8"/>
  <c r="CF107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AJ108" i="8"/>
  <c r="AK108" i="8"/>
  <c r="AL108" i="8"/>
  <c r="AM108" i="8"/>
  <c r="AN108" i="8"/>
  <c r="AO108" i="8"/>
  <c r="AP108" i="8"/>
  <c r="AQ108" i="8"/>
  <c r="AR108" i="8"/>
  <c r="AS108" i="8"/>
  <c r="AT108" i="8"/>
  <c r="AU108" i="8"/>
  <c r="AV108" i="8"/>
  <c r="AW108" i="8"/>
  <c r="AX108" i="8"/>
  <c r="AY108" i="8"/>
  <c r="AZ108" i="8"/>
  <c r="BA108" i="8"/>
  <c r="BB108" i="8"/>
  <c r="BC108" i="8"/>
  <c r="BD108" i="8"/>
  <c r="BE108" i="8"/>
  <c r="BF108" i="8"/>
  <c r="BG108" i="8"/>
  <c r="BH108" i="8"/>
  <c r="BI108" i="8"/>
  <c r="BJ108" i="8"/>
  <c r="BK108" i="8"/>
  <c r="BL108" i="8"/>
  <c r="BM108" i="8"/>
  <c r="BN108" i="8"/>
  <c r="BO108" i="8"/>
  <c r="BP108" i="8"/>
  <c r="BQ108" i="8"/>
  <c r="BR108" i="8"/>
  <c r="BS108" i="8"/>
  <c r="BT108" i="8"/>
  <c r="BU108" i="8"/>
  <c r="BV108" i="8"/>
  <c r="BW108" i="8"/>
  <c r="BX108" i="8"/>
  <c r="BY108" i="8"/>
  <c r="BZ108" i="8"/>
  <c r="CA108" i="8"/>
  <c r="CB108" i="8"/>
  <c r="CC108" i="8"/>
  <c r="CD108" i="8"/>
  <c r="CE108" i="8"/>
  <c r="CF108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AJ109" i="8"/>
  <c r="AK109" i="8"/>
  <c r="AL109" i="8"/>
  <c r="AM109" i="8"/>
  <c r="AN109" i="8"/>
  <c r="AO109" i="8"/>
  <c r="AP109" i="8"/>
  <c r="AQ109" i="8"/>
  <c r="AR109" i="8"/>
  <c r="AS109" i="8"/>
  <c r="AT109" i="8"/>
  <c r="AU109" i="8"/>
  <c r="AV109" i="8"/>
  <c r="AW109" i="8"/>
  <c r="AX109" i="8"/>
  <c r="AY109" i="8"/>
  <c r="AZ109" i="8"/>
  <c r="BA109" i="8"/>
  <c r="BB109" i="8"/>
  <c r="BC109" i="8"/>
  <c r="BD109" i="8"/>
  <c r="BE109" i="8"/>
  <c r="BF109" i="8"/>
  <c r="BG109" i="8"/>
  <c r="BH109" i="8"/>
  <c r="BI109" i="8"/>
  <c r="BJ109" i="8"/>
  <c r="BK109" i="8"/>
  <c r="BL109" i="8"/>
  <c r="BM109" i="8"/>
  <c r="BN109" i="8"/>
  <c r="BO109" i="8"/>
  <c r="BP109" i="8"/>
  <c r="BQ109" i="8"/>
  <c r="BR109" i="8"/>
  <c r="BS109" i="8"/>
  <c r="BT109" i="8"/>
  <c r="BU109" i="8"/>
  <c r="BV109" i="8"/>
  <c r="BW109" i="8"/>
  <c r="BX109" i="8"/>
  <c r="BY109" i="8"/>
  <c r="BZ109" i="8"/>
  <c r="CA109" i="8"/>
  <c r="CB109" i="8"/>
  <c r="CC109" i="8"/>
  <c r="CD109" i="8"/>
  <c r="CE109" i="8"/>
  <c r="CF109" i="8"/>
  <c r="E110" i="8"/>
  <c r="F110" i="8"/>
  <c r="G110" i="8"/>
  <c r="H110" i="8"/>
  <c r="I110" i="8"/>
  <c r="J110" i="8"/>
  <c r="K110" i="8"/>
  <c r="L110" i="8"/>
  <c r="M110" i="8"/>
  <c r="N110" i="8"/>
  <c r="O110" i="8"/>
  <c r="P110" i="8"/>
  <c r="Q110" i="8"/>
  <c r="R110" i="8"/>
  <c r="S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AJ110" i="8"/>
  <c r="AK110" i="8"/>
  <c r="AL110" i="8"/>
  <c r="AM110" i="8"/>
  <c r="AN110" i="8"/>
  <c r="AO110" i="8"/>
  <c r="AP110" i="8"/>
  <c r="AQ110" i="8"/>
  <c r="AR110" i="8"/>
  <c r="AS110" i="8"/>
  <c r="AT110" i="8"/>
  <c r="AU110" i="8"/>
  <c r="AV110" i="8"/>
  <c r="AW110" i="8"/>
  <c r="AX110" i="8"/>
  <c r="AY110" i="8"/>
  <c r="AZ110" i="8"/>
  <c r="BA110" i="8"/>
  <c r="BB110" i="8"/>
  <c r="BC110" i="8"/>
  <c r="BD110" i="8"/>
  <c r="BE110" i="8"/>
  <c r="BF110" i="8"/>
  <c r="BG110" i="8"/>
  <c r="BH110" i="8"/>
  <c r="BI110" i="8"/>
  <c r="BJ110" i="8"/>
  <c r="BK110" i="8"/>
  <c r="BL110" i="8"/>
  <c r="BM110" i="8"/>
  <c r="BN110" i="8"/>
  <c r="BO110" i="8"/>
  <c r="BP110" i="8"/>
  <c r="BQ110" i="8"/>
  <c r="BR110" i="8"/>
  <c r="BS110" i="8"/>
  <c r="BT110" i="8"/>
  <c r="BU110" i="8"/>
  <c r="BV110" i="8"/>
  <c r="BW110" i="8"/>
  <c r="BX110" i="8"/>
  <c r="BY110" i="8"/>
  <c r="BZ110" i="8"/>
  <c r="CA110" i="8"/>
  <c r="CB110" i="8"/>
  <c r="CC110" i="8"/>
  <c r="CD110" i="8"/>
  <c r="CE110" i="8"/>
  <c r="CF110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AJ111" i="8"/>
  <c r="AK111" i="8"/>
  <c r="AL111" i="8"/>
  <c r="AM111" i="8"/>
  <c r="AN111" i="8"/>
  <c r="AO111" i="8"/>
  <c r="AP111" i="8"/>
  <c r="AQ111" i="8"/>
  <c r="AR111" i="8"/>
  <c r="AS111" i="8"/>
  <c r="AT111" i="8"/>
  <c r="AU111" i="8"/>
  <c r="AV111" i="8"/>
  <c r="AW111" i="8"/>
  <c r="AX111" i="8"/>
  <c r="AY111" i="8"/>
  <c r="AZ111" i="8"/>
  <c r="BA111" i="8"/>
  <c r="BB111" i="8"/>
  <c r="BC111" i="8"/>
  <c r="BD111" i="8"/>
  <c r="BE111" i="8"/>
  <c r="BF111" i="8"/>
  <c r="BG111" i="8"/>
  <c r="BH111" i="8"/>
  <c r="BI111" i="8"/>
  <c r="BJ111" i="8"/>
  <c r="BK111" i="8"/>
  <c r="BL111" i="8"/>
  <c r="BM111" i="8"/>
  <c r="BN111" i="8"/>
  <c r="BO111" i="8"/>
  <c r="BP111" i="8"/>
  <c r="BQ111" i="8"/>
  <c r="BR111" i="8"/>
  <c r="BS111" i="8"/>
  <c r="BT111" i="8"/>
  <c r="BU111" i="8"/>
  <c r="BV111" i="8"/>
  <c r="BW111" i="8"/>
  <c r="BX111" i="8"/>
  <c r="BY111" i="8"/>
  <c r="BZ111" i="8"/>
  <c r="CA111" i="8"/>
  <c r="CB111" i="8"/>
  <c r="CC111" i="8"/>
  <c r="CD111" i="8"/>
  <c r="CE111" i="8"/>
  <c r="CF111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AJ112" i="8"/>
  <c r="AK112" i="8"/>
  <c r="AL112" i="8"/>
  <c r="AM112" i="8"/>
  <c r="AN112" i="8"/>
  <c r="AO112" i="8"/>
  <c r="AP112" i="8"/>
  <c r="AQ112" i="8"/>
  <c r="AR112" i="8"/>
  <c r="AS112" i="8"/>
  <c r="AT112" i="8"/>
  <c r="AU112" i="8"/>
  <c r="AV112" i="8"/>
  <c r="AW112" i="8"/>
  <c r="AX112" i="8"/>
  <c r="AY112" i="8"/>
  <c r="AZ112" i="8"/>
  <c r="BA112" i="8"/>
  <c r="BB112" i="8"/>
  <c r="BC112" i="8"/>
  <c r="BD112" i="8"/>
  <c r="BE112" i="8"/>
  <c r="BF112" i="8"/>
  <c r="BG112" i="8"/>
  <c r="BH112" i="8"/>
  <c r="BI112" i="8"/>
  <c r="BJ112" i="8"/>
  <c r="BK112" i="8"/>
  <c r="BL112" i="8"/>
  <c r="BM112" i="8"/>
  <c r="BN112" i="8"/>
  <c r="BO112" i="8"/>
  <c r="BP112" i="8"/>
  <c r="BQ112" i="8"/>
  <c r="BR112" i="8"/>
  <c r="BS112" i="8"/>
  <c r="BT112" i="8"/>
  <c r="BU112" i="8"/>
  <c r="BV112" i="8"/>
  <c r="BW112" i="8"/>
  <c r="BX112" i="8"/>
  <c r="BY112" i="8"/>
  <c r="BZ112" i="8"/>
  <c r="CA112" i="8"/>
  <c r="CB112" i="8"/>
  <c r="CC112" i="8"/>
  <c r="CD112" i="8"/>
  <c r="CE112" i="8"/>
  <c r="CF112" i="8"/>
  <c r="E113" i="8"/>
  <c r="F113" i="8"/>
  <c r="G113" i="8"/>
  <c r="H113" i="8"/>
  <c r="I113" i="8"/>
  <c r="J113" i="8"/>
  <c r="K113" i="8"/>
  <c r="L113" i="8"/>
  <c r="M113" i="8"/>
  <c r="N113" i="8"/>
  <c r="O113" i="8"/>
  <c r="P113" i="8"/>
  <c r="Q113" i="8"/>
  <c r="R113" i="8"/>
  <c r="S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AJ113" i="8"/>
  <c r="AK113" i="8"/>
  <c r="AL113" i="8"/>
  <c r="AM113" i="8"/>
  <c r="AN113" i="8"/>
  <c r="AO113" i="8"/>
  <c r="AP113" i="8"/>
  <c r="AQ113" i="8"/>
  <c r="AR113" i="8"/>
  <c r="AS113" i="8"/>
  <c r="AT113" i="8"/>
  <c r="AU113" i="8"/>
  <c r="AV113" i="8"/>
  <c r="AW113" i="8"/>
  <c r="AX113" i="8"/>
  <c r="AY113" i="8"/>
  <c r="AZ113" i="8"/>
  <c r="BA113" i="8"/>
  <c r="BB113" i="8"/>
  <c r="BC113" i="8"/>
  <c r="BD113" i="8"/>
  <c r="BE113" i="8"/>
  <c r="BF113" i="8"/>
  <c r="BG113" i="8"/>
  <c r="BH113" i="8"/>
  <c r="BI113" i="8"/>
  <c r="BJ113" i="8"/>
  <c r="BK113" i="8"/>
  <c r="BL113" i="8"/>
  <c r="BM113" i="8"/>
  <c r="BN113" i="8"/>
  <c r="BO113" i="8"/>
  <c r="BP113" i="8"/>
  <c r="BQ113" i="8"/>
  <c r="BR113" i="8"/>
  <c r="BS113" i="8"/>
  <c r="BT113" i="8"/>
  <c r="BU113" i="8"/>
  <c r="BV113" i="8"/>
  <c r="BW113" i="8"/>
  <c r="BX113" i="8"/>
  <c r="BY113" i="8"/>
  <c r="BZ113" i="8"/>
  <c r="CA113" i="8"/>
  <c r="CB113" i="8"/>
  <c r="CC113" i="8"/>
  <c r="CD113" i="8"/>
  <c r="CE113" i="8"/>
  <c r="CF113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AJ114" i="8"/>
  <c r="AK114" i="8"/>
  <c r="AL114" i="8"/>
  <c r="AM114" i="8"/>
  <c r="AN114" i="8"/>
  <c r="AO114" i="8"/>
  <c r="AP114" i="8"/>
  <c r="AQ114" i="8"/>
  <c r="AR114" i="8"/>
  <c r="AS114" i="8"/>
  <c r="AT114" i="8"/>
  <c r="AU114" i="8"/>
  <c r="AV114" i="8"/>
  <c r="AW114" i="8"/>
  <c r="AX114" i="8"/>
  <c r="AY114" i="8"/>
  <c r="AZ114" i="8"/>
  <c r="BA114" i="8"/>
  <c r="BB114" i="8"/>
  <c r="BC114" i="8"/>
  <c r="BD114" i="8"/>
  <c r="BE114" i="8"/>
  <c r="BF114" i="8"/>
  <c r="BG114" i="8"/>
  <c r="BH114" i="8"/>
  <c r="BI114" i="8"/>
  <c r="BJ114" i="8"/>
  <c r="BK114" i="8"/>
  <c r="BL114" i="8"/>
  <c r="BM114" i="8"/>
  <c r="BN114" i="8"/>
  <c r="BO114" i="8"/>
  <c r="BP114" i="8"/>
  <c r="BQ114" i="8"/>
  <c r="BR114" i="8"/>
  <c r="BS114" i="8"/>
  <c r="BT114" i="8"/>
  <c r="BU114" i="8"/>
  <c r="BV114" i="8"/>
  <c r="BW114" i="8"/>
  <c r="BX114" i="8"/>
  <c r="BY114" i="8"/>
  <c r="BZ114" i="8"/>
  <c r="CA114" i="8"/>
  <c r="CB114" i="8"/>
  <c r="CC114" i="8"/>
  <c r="CD114" i="8"/>
  <c r="CE114" i="8"/>
  <c r="CF114" i="8"/>
  <c r="E115" i="8"/>
  <c r="F115" i="8"/>
  <c r="G115" i="8"/>
  <c r="H115" i="8"/>
  <c r="I115" i="8"/>
  <c r="J115" i="8"/>
  <c r="K115" i="8"/>
  <c r="L115" i="8"/>
  <c r="M115" i="8"/>
  <c r="N115" i="8"/>
  <c r="O115" i="8"/>
  <c r="P115" i="8"/>
  <c r="Q115" i="8"/>
  <c r="R115" i="8"/>
  <c r="S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AJ115" i="8"/>
  <c r="AK115" i="8"/>
  <c r="AL115" i="8"/>
  <c r="AM115" i="8"/>
  <c r="AN115" i="8"/>
  <c r="AO115" i="8"/>
  <c r="AP115" i="8"/>
  <c r="AQ115" i="8"/>
  <c r="AR115" i="8"/>
  <c r="AS115" i="8"/>
  <c r="AT115" i="8"/>
  <c r="AU115" i="8"/>
  <c r="AV115" i="8"/>
  <c r="AW115" i="8"/>
  <c r="AX115" i="8"/>
  <c r="AY115" i="8"/>
  <c r="AZ115" i="8"/>
  <c r="BA115" i="8"/>
  <c r="BB115" i="8"/>
  <c r="BC115" i="8"/>
  <c r="BD115" i="8"/>
  <c r="BE115" i="8"/>
  <c r="BF115" i="8"/>
  <c r="BG115" i="8"/>
  <c r="BH115" i="8"/>
  <c r="BI115" i="8"/>
  <c r="BJ115" i="8"/>
  <c r="BK115" i="8"/>
  <c r="BL115" i="8"/>
  <c r="BM115" i="8"/>
  <c r="BN115" i="8"/>
  <c r="BO115" i="8"/>
  <c r="BP115" i="8"/>
  <c r="BQ115" i="8"/>
  <c r="BR115" i="8"/>
  <c r="BS115" i="8"/>
  <c r="BT115" i="8"/>
  <c r="BU115" i="8"/>
  <c r="BV115" i="8"/>
  <c r="BW115" i="8"/>
  <c r="BX115" i="8"/>
  <c r="BY115" i="8"/>
  <c r="BZ115" i="8"/>
  <c r="CA115" i="8"/>
  <c r="CB115" i="8"/>
  <c r="CC115" i="8"/>
  <c r="CD115" i="8"/>
  <c r="CE115" i="8"/>
  <c r="CF115" i="8"/>
  <c r="E116" i="8"/>
  <c r="F116" i="8"/>
  <c r="G116" i="8"/>
  <c r="H116" i="8"/>
  <c r="I116" i="8"/>
  <c r="J116" i="8"/>
  <c r="K116" i="8"/>
  <c r="L116" i="8"/>
  <c r="M116" i="8"/>
  <c r="N116" i="8"/>
  <c r="O116" i="8"/>
  <c r="P116" i="8"/>
  <c r="Q116" i="8"/>
  <c r="R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AJ116" i="8"/>
  <c r="AK116" i="8"/>
  <c r="AL116" i="8"/>
  <c r="AM116" i="8"/>
  <c r="AN116" i="8"/>
  <c r="AO116" i="8"/>
  <c r="AP116" i="8"/>
  <c r="AQ116" i="8"/>
  <c r="AR116" i="8"/>
  <c r="AS116" i="8"/>
  <c r="AT116" i="8"/>
  <c r="AU116" i="8"/>
  <c r="AV116" i="8"/>
  <c r="AW116" i="8"/>
  <c r="AX116" i="8"/>
  <c r="AY116" i="8"/>
  <c r="AZ116" i="8"/>
  <c r="BA116" i="8"/>
  <c r="BB116" i="8"/>
  <c r="BC116" i="8"/>
  <c r="BD116" i="8"/>
  <c r="BE116" i="8"/>
  <c r="BF116" i="8"/>
  <c r="BG116" i="8"/>
  <c r="BH116" i="8"/>
  <c r="BI116" i="8"/>
  <c r="BJ116" i="8"/>
  <c r="BK116" i="8"/>
  <c r="BL116" i="8"/>
  <c r="BM116" i="8"/>
  <c r="BN116" i="8"/>
  <c r="BO116" i="8"/>
  <c r="BP116" i="8"/>
  <c r="BQ116" i="8"/>
  <c r="BR116" i="8"/>
  <c r="BS116" i="8"/>
  <c r="BT116" i="8"/>
  <c r="BU116" i="8"/>
  <c r="BV116" i="8"/>
  <c r="BW116" i="8"/>
  <c r="BX116" i="8"/>
  <c r="BY116" i="8"/>
  <c r="BZ116" i="8"/>
  <c r="CA116" i="8"/>
  <c r="CB116" i="8"/>
  <c r="CC116" i="8"/>
  <c r="CD116" i="8"/>
  <c r="CE116" i="8"/>
  <c r="CF116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AJ117" i="8"/>
  <c r="AK117" i="8"/>
  <c r="AL117" i="8"/>
  <c r="AM117" i="8"/>
  <c r="AN117" i="8"/>
  <c r="AO117" i="8"/>
  <c r="AP117" i="8"/>
  <c r="AQ117" i="8"/>
  <c r="AR117" i="8"/>
  <c r="AS117" i="8"/>
  <c r="AT117" i="8"/>
  <c r="AU117" i="8"/>
  <c r="AV117" i="8"/>
  <c r="AW117" i="8"/>
  <c r="AX117" i="8"/>
  <c r="AY117" i="8"/>
  <c r="AZ117" i="8"/>
  <c r="BA117" i="8"/>
  <c r="BB117" i="8"/>
  <c r="BC117" i="8"/>
  <c r="BD117" i="8"/>
  <c r="BE117" i="8"/>
  <c r="BF117" i="8"/>
  <c r="BG117" i="8"/>
  <c r="BH117" i="8"/>
  <c r="BI117" i="8"/>
  <c r="BJ117" i="8"/>
  <c r="BK117" i="8"/>
  <c r="BL117" i="8"/>
  <c r="BM117" i="8"/>
  <c r="BN117" i="8"/>
  <c r="BO117" i="8"/>
  <c r="BP117" i="8"/>
  <c r="BQ117" i="8"/>
  <c r="BR117" i="8"/>
  <c r="BS117" i="8"/>
  <c r="BT117" i="8"/>
  <c r="BU117" i="8"/>
  <c r="BV117" i="8"/>
  <c r="BW117" i="8"/>
  <c r="BX117" i="8"/>
  <c r="BY117" i="8"/>
  <c r="BZ117" i="8"/>
  <c r="CA117" i="8"/>
  <c r="CB117" i="8"/>
  <c r="CC117" i="8"/>
  <c r="CD117" i="8"/>
  <c r="CE117" i="8"/>
  <c r="CF117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AJ118" i="8"/>
  <c r="AK118" i="8"/>
  <c r="AL118" i="8"/>
  <c r="AM118" i="8"/>
  <c r="AN118" i="8"/>
  <c r="AO118" i="8"/>
  <c r="AP118" i="8"/>
  <c r="AQ118" i="8"/>
  <c r="AR118" i="8"/>
  <c r="AS118" i="8"/>
  <c r="AT118" i="8"/>
  <c r="AU118" i="8"/>
  <c r="AV118" i="8"/>
  <c r="AW118" i="8"/>
  <c r="AX118" i="8"/>
  <c r="AY118" i="8"/>
  <c r="AZ118" i="8"/>
  <c r="BA118" i="8"/>
  <c r="BB118" i="8"/>
  <c r="BC118" i="8"/>
  <c r="BD118" i="8"/>
  <c r="BE118" i="8"/>
  <c r="BF118" i="8"/>
  <c r="BG118" i="8"/>
  <c r="BH118" i="8"/>
  <c r="BI118" i="8"/>
  <c r="BJ118" i="8"/>
  <c r="BK118" i="8"/>
  <c r="BL118" i="8"/>
  <c r="BM118" i="8"/>
  <c r="BN118" i="8"/>
  <c r="BO118" i="8"/>
  <c r="BP118" i="8"/>
  <c r="BQ118" i="8"/>
  <c r="BR118" i="8"/>
  <c r="BS118" i="8"/>
  <c r="BT118" i="8"/>
  <c r="BU118" i="8"/>
  <c r="BV118" i="8"/>
  <c r="BW118" i="8"/>
  <c r="BX118" i="8"/>
  <c r="BY118" i="8"/>
  <c r="BZ118" i="8"/>
  <c r="CA118" i="8"/>
  <c r="CB118" i="8"/>
  <c r="CC118" i="8"/>
  <c r="CD118" i="8"/>
  <c r="CE118" i="8"/>
  <c r="CF118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AJ119" i="8"/>
  <c r="AK119" i="8"/>
  <c r="AL119" i="8"/>
  <c r="AM119" i="8"/>
  <c r="AN119" i="8"/>
  <c r="AO119" i="8"/>
  <c r="AP119" i="8"/>
  <c r="AQ119" i="8"/>
  <c r="AR119" i="8"/>
  <c r="AS119" i="8"/>
  <c r="AT119" i="8"/>
  <c r="AU119" i="8"/>
  <c r="AV119" i="8"/>
  <c r="AW119" i="8"/>
  <c r="AX119" i="8"/>
  <c r="AY119" i="8"/>
  <c r="AZ119" i="8"/>
  <c r="BA119" i="8"/>
  <c r="BB119" i="8"/>
  <c r="BC119" i="8"/>
  <c r="BD119" i="8"/>
  <c r="BE119" i="8"/>
  <c r="BF119" i="8"/>
  <c r="BG119" i="8"/>
  <c r="BH119" i="8"/>
  <c r="BI119" i="8"/>
  <c r="BJ119" i="8"/>
  <c r="BK119" i="8"/>
  <c r="BL119" i="8"/>
  <c r="BM119" i="8"/>
  <c r="BN119" i="8"/>
  <c r="BO119" i="8"/>
  <c r="BP119" i="8"/>
  <c r="BQ119" i="8"/>
  <c r="BR119" i="8"/>
  <c r="BS119" i="8"/>
  <c r="BT119" i="8"/>
  <c r="BU119" i="8"/>
  <c r="BV119" i="8"/>
  <c r="BW119" i="8"/>
  <c r="BX119" i="8"/>
  <c r="BY119" i="8"/>
  <c r="BZ119" i="8"/>
  <c r="CA119" i="8"/>
  <c r="CB119" i="8"/>
  <c r="CC119" i="8"/>
  <c r="CD119" i="8"/>
  <c r="CE119" i="8"/>
  <c r="CF119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AJ120" i="8"/>
  <c r="AK120" i="8"/>
  <c r="AL120" i="8"/>
  <c r="AM120" i="8"/>
  <c r="AN120" i="8"/>
  <c r="AO120" i="8"/>
  <c r="AP120" i="8"/>
  <c r="AQ120" i="8"/>
  <c r="AR120" i="8"/>
  <c r="AS120" i="8"/>
  <c r="AT120" i="8"/>
  <c r="AU120" i="8"/>
  <c r="AV120" i="8"/>
  <c r="AW120" i="8"/>
  <c r="AX120" i="8"/>
  <c r="AY120" i="8"/>
  <c r="AZ120" i="8"/>
  <c r="BA120" i="8"/>
  <c r="BB120" i="8"/>
  <c r="BC120" i="8"/>
  <c r="BD120" i="8"/>
  <c r="BE120" i="8"/>
  <c r="BF120" i="8"/>
  <c r="BG120" i="8"/>
  <c r="BH120" i="8"/>
  <c r="BI120" i="8"/>
  <c r="BJ120" i="8"/>
  <c r="BK120" i="8"/>
  <c r="BL120" i="8"/>
  <c r="BM120" i="8"/>
  <c r="BN120" i="8"/>
  <c r="BO120" i="8"/>
  <c r="BP120" i="8"/>
  <c r="BQ120" i="8"/>
  <c r="BR120" i="8"/>
  <c r="BS120" i="8"/>
  <c r="BT120" i="8"/>
  <c r="BU120" i="8"/>
  <c r="BV120" i="8"/>
  <c r="BW120" i="8"/>
  <c r="BX120" i="8"/>
  <c r="BY120" i="8"/>
  <c r="BZ120" i="8"/>
  <c r="CA120" i="8"/>
  <c r="CB120" i="8"/>
  <c r="CC120" i="8"/>
  <c r="CD120" i="8"/>
  <c r="CE120" i="8"/>
  <c r="CF120" i="8"/>
  <c r="E121" i="8"/>
  <c r="F121" i="8"/>
  <c r="G121" i="8"/>
  <c r="H121" i="8"/>
  <c r="I121" i="8"/>
  <c r="J121" i="8"/>
  <c r="K121" i="8"/>
  <c r="L121" i="8"/>
  <c r="M121" i="8"/>
  <c r="N121" i="8"/>
  <c r="O121" i="8"/>
  <c r="P121" i="8"/>
  <c r="Q121" i="8"/>
  <c r="R121" i="8"/>
  <c r="S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AJ121" i="8"/>
  <c r="AK121" i="8"/>
  <c r="AL121" i="8"/>
  <c r="AM121" i="8"/>
  <c r="AN121" i="8"/>
  <c r="AO121" i="8"/>
  <c r="AP121" i="8"/>
  <c r="AQ121" i="8"/>
  <c r="AR121" i="8"/>
  <c r="AS121" i="8"/>
  <c r="AT121" i="8"/>
  <c r="AU121" i="8"/>
  <c r="AV121" i="8"/>
  <c r="AW121" i="8"/>
  <c r="AX121" i="8"/>
  <c r="AY121" i="8"/>
  <c r="AZ121" i="8"/>
  <c r="BA121" i="8"/>
  <c r="BB121" i="8"/>
  <c r="BC121" i="8"/>
  <c r="BD121" i="8"/>
  <c r="BE121" i="8"/>
  <c r="BF121" i="8"/>
  <c r="BG121" i="8"/>
  <c r="BH121" i="8"/>
  <c r="BI121" i="8"/>
  <c r="BJ121" i="8"/>
  <c r="BK121" i="8"/>
  <c r="BL121" i="8"/>
  <c r="BM121" i="8"/>
  <c r="BN121" i="8"/>
  <c r="BO121" i="8"/>
  <c r="BP121" i="8"/>
  <c r="BQ121" i="8"/>
  <c r="BR121" i="8"/>
  <c r="BS121" i="8"/>
  <c r="BT121" i="8"/>
  <c r="BU121" i="8"/>
  <c r="BV121" i="8"/>
  <c r="BW121" i="8"/>
  <c r="BX121" i="8"/>
  <c r="BY121" i="8"/>
  <c r="BZ121" i="8"/>
  <c r="CA121" i="8"/>
  <c r="CB121" i="8"/>
  <c r="CC121" i="8"/>
  <c r="CD121" i="8"/>
  <c r="CE121" i="8"/>
  <c r="CF121" i="8"/>
  <c r="E122" i="8"/>
  <c r="F122" i="8"/>
  <c r="G122" i="8"/>
  <c r="H122" i="8"/>
  <c r="I122" i="8"/>
  <c r="J122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AJ122" i="8"/>
  <c r="AK122" i="8"/>
  <c r="AL122" i="8"/>
  <c r="AM122" i="8"/>
  <c r="AN122" i="8"/>
  <c r="AO122" i="8"/>
  <c r="AP122" i="8"/>
  <c r="AQ122" i="8"/>
  <c r="AR122" i="8"/>
  <c r="AS122" i="8"/>
  <c r="AT122" i="8"/>
  <c r="AU122" i="8"/>
  <c r="AV122" i="8"/>
  <c r="AW122" i="8"/>
  <c r="AX122" i="8"/>
  <c r="AY122" i="8"/>
  <c r="AZ122" i="8"/>
  <c r="BA122" i="8"/>
  <c r="BB122" i="8"/>
  <c r="BC122" i="8"/>
  <c r="BD122" i="8"/>
  <c r="BE122" i="8"/>
  <c r="BF122" i="8"/>
  <c r="BG122" i="8"/>
  <c r="BH122" i="8"/>
  <c r="BI122" i="8"/>
  <c r="BJ122" i="8"/>
  <c r="BK122" i="8"/>
  <c r="BL122" i="8"/>
  <c r="BM122" i="8"/>
  <c r="BN122" i="8"/>
  <c r="BO122" i="8"/>
  <c r="BP122" i="8"/>
  <c r="BQ122" i="8"/>
  <c r="BR122" i="8"/>
  <c r="BS122" i="8"/>
  <c r="BT122" i="8"/>
  <c r="BU122" i="8"/>
  <c r="BV122" i="8"/>
  <c r="BW122" i="8"/>
  <c r="BX122" i="8"/>
  <c r="BY122" i="8"/>
  <c r="BZ122" i="8"/>
  <c r="CA122" i="8"/>
  <c r="CB122" i="8"/>
  <c r="CC122" i="8"/>
  <c r="CD122" i="8"/>
  <c r="CE122" i="8"/>
  <c r="CF122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AJ123" i="8"/>
  <c r="AK123" i="8"/>
  <c r="AL123" i="8"/>
  <c r="AM123" i="8"/>
  <c r="AN123" i="8"/>
  <c r="AO123" i="8"/>
  <c r="AP123" i="8"/>
  <c r="AQ123" i="8"/>
  <c r="AR123" i="8"/>
  <c r="AS123" i="8"/>
  <c r="AT123" i="8"/>
  <c r="AU123" i="8"/>
  <c r="AV123" i="8"/>
  <c r="AW123" i="8"/>
  <c r="AX123" i="8"/>
  <c r="AY123" i="8"/>
  <c r="AZ123" i="8"/>
  <c r="BA123" i="8"/>
  <c r="BB123" i="8"/>
  <c r="BC123" i="8"/>
  <c r="BD123" i="8"/>
  <c r="BE123" i="8"/>
  <c r="BF123" i="8"/>
  <c r="BG123" i="8"/>
  <c r="BH123" i="8"/>
  <c r="BI123" i="8"/>
  <c r="BJ123" i="8"/>
  <c r="BK123" i="8"/>
  <c r="BL123" i="8"/>
  <c r="BM123" i="8"/>
  <c r="BN123" i="8"/>
  <c r="BO123" i="8"/>
  <c r="BP123" i="8"/>
  <c r="BQ123" i="8"/>
  <c r="BR123" i="8"/>
  <c r="BS123" i="8"/>
  <c r="BT123" i="8"/>
  <c r="BU123" i="8"/>
  <c r="BV123" i="8"/>
  <c r="BW123" i="8"/>
  <c r="BX123" i="8"/>
  <c r="BY123" i="8"/>
  <c r="BZ123" i="8"/>
  <c r="CA123" i="8"/>
  <c r="CB123" i="8"/>
  <c r="CC123" i="8"/>
  <c r="CD123" i="8"/>
  <c r="CE123" i="8"/>
  <c r="CF123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AJ124" i="8"/>
  <c r="AK124" i="8"/>
  <c r="AL124" i="8"/>
  <c r="AM124" i="8"/>
  <c r="AN124" i="8"/>
  <c r="AO124" i="8"/>
  <c r="AP124" i="8"/>
  <c r="AQ124" i="8"/>
  <c r="AR124" i="8"/>
  <c r="AS124" i="8"/>
  <c r="AT124" i="8"/>
  <c r="AU124" i="8"/>
  <c r="AV124" i="8"/>
  <c r="AW124" i="8"/>
  <c r="AX124" i="8"/>
  <c r="AY124" i="8"/>
  <c r="AZ124" i="8"/>
  <c r="BA124" i="8"/>
  <c r="BB124" i="8"/>
  <c r="BC124" i="8"/>
  <c r="BD124" i="8"/>
  <c r="BE124" i="8"/>
  <c r="BF124" i="8"/>
  <c r="BG124" i="8"/>
  <c r="BH124" i="8"/>
  <c r="BI124" i="8"/>
  <c r="BJ124" i="8"/>
  <c r="BK124" i="8"/>
  <c r="BL124" i="8"/>
  <c r="BM124" i="8"/>
  <c r="BN124" i="8"/>
  <c r="BO124" i="8"/>
  <c r="BP124" i="8"/>
  <c r="BQ124" i="8"/>
  <c r="BR124" i="8"/>
  <c r="BS124" i="8"/>
  <c r="BT124" i="8"/>
  <c r="BU124" i="8"/>
  <c r="BV124" i="8"/>
  <c r="BW124" i="8"/>
  <c r="BX124" i="8"/>
  <c r="BY124" i="8"/>
  <c r="BZ124" i="8"/>
  <c r="CA124" i="8"/>
  <c r="CB124" i="8"/>
  <c r="CC124" i="8"/>
  <c r="CD124" i="8"/>
  <c r="CE124" i="8"/>
  <c r="CF124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AJ125" i="8"/>
  <c r="AK125" i="8"/>
  <c r="AL125" i="8"/>
  <c r="AM125" i="8"/>
  <c r="AN125" i="8"/>
  <c r="AO125" i="8"/>
  <c r="AP125" i="8"/>
  <c r="AQ125" i="8"/>
  <c r="AR125" i="8"/>
  <c r="AS125" i="8"/>
  <c r="AT125" i="8"/>
  <c r="AU125" i="8"/>
  <c r="AV125" i="8"/>
  <c r="AW125" i="8"/>
  <c r="AX125" i="8"/>
  <c r="AY125" i="8"/>
  <c r="AZ125" i="8"/>
  <c r="BA125" i="8"/>
  <c r="BB125" i="8"/>
  <c r="BC125" i="8"/>
  <c r="BD125" i="8"/>
  <c r="BE125" i="8"/>
  <c r="BF125" i="8"/>
  <c r="BG125" i="8"/>
  <c r="BH125" i="8"/>
  <c r="BI125" i="8"/>
  <c r="BJ125" i="8"/>
  <c r="BK125" i="8"/>
  <c r="BL125" i="8"/>
  <c r="BM125" i="8"/>
  <c r="BN125" i="8"/>
  <c r="BO125" i="8"/>
  <c r="BP125" i="8"/>
  <c r="BQ125" i="8"/>
  <c r="BR125" i="8"/>
  <c r="BS125" i="8"/>
  <c r="BT125" i="8"/>
  <c r="BU125" i="8"/>
  <c r="BV125" i="8"/>
  <c r="BW125" i="8"/>
  <c r="BX125" i="8"/>
  <c r="BY125" i="8"/>
  <c r="BZ125" i="8"/>
  <c r="CA125" i="8"/>
  <c r="CB125" i="8"/>
  <c r="CC125" i="8"/>
  <c r="CD125" i="8"/>
  <c r="CE125" i="8"/>
  <c r="CF125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AJ126" i="8"/>
  <c r="AK126" i="8"/>
  <c r="AL126" i="8"/>
  <c r="AM126" i="8"/>
  <c r="AN126" i="8"/>
  <c r="AO126" i="8"/>
  <c r="AP126" i="8"/>
  <c r="AQ126" i="8"/>
  <c r="AR126" i="8"/>
  <c r="AS126" i="8"/>
  <c r="AT126" i="8"/>
  <c r="AU126" i="8"/>
  <c r="AV126" i="8"/>
  <c r="AW126" i="8"/>
  <c r="AX126" i="8"/>
  <c r="AY126" i="8"/>
  <c r="AZ126" i="8"/>
  <c r="BA126" i="8"/>
  <c r="BB126" i="8"/>
  <c r="BC126" i="8"/>
  <c r="BD126" i="8"/>
  <c r="BE126" i="8"/>
  <c r="BF126" i="8"/>
  <c r="BG126" i="8"/>
  <c r="BH126" i="8"/>
  <c r="BI126" i="8"/>
  <c r="BJ126" i="8"/>
  <c r="BK126" i="8"/>
  <c r="BL126" i="8"/>
  <c r="BM126" i="8"/>
  <c r="BN126" i="8"/>
  <c r="BO126" i="8"/>
  <c r="BP126" i="8"/>
  <c r="BQ126" i="8"/>
  <c r="BR126" i="8"/>
  <c r="BS126" i="8"/>
  <c r="BT126" i="8"/>
  <c r="BU126" i="8"/>
  <c r="BV126" i="8"/>
  <c r="BW126" i="8"/>
  <c r="BX126" i="8"/>
  <c r="BY126" i="8"/>
  <c r="BZ126" i="8"/>
  <c r="CA126" i="8"/>
  <c r="CB126" i="8"/>
  <c r="CC126" i="8"/>
  <c r="CD126" i="8"/>
  <c r="CE126" i="8"/>
  <c r="CF126" i="8"/>
  <c r="E127" i="8"/>
  <c r="F127" i="8"/>
  <c r="G127" i="8"/>
  <c r="H127" i="8"/>
  <c r="I127" i="8"/>
  <c r="J127" i="8"/>
  <c r="K127" i="8"/>
  <c r="L127" i="8"/>
  <c r="M127" i="8"/>
  <c r="N127" i="8"/>
  <c r="O127" i="8"/>
  <c r="P127" i="8"/>
  <c r="Q127" i="8"/>
  <c r="R127" i="8"/>
  <c r="S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AJ127" i="8"/>
  <c r="AK127" i="8"/>
  <c r="AL127" i="8"/>
  <c r="AM127" i="8"/>
  <c r="AN127" i="8"/>
  <c r="AO127" i="8"/>
  <c r="AP127" i="8"/>
  <c r="AQ127" i="8"/>
  <c r="AR127" i="8"/>
  <c r="AS127" i="8"/>
  <c r="AT127" i="8"/>
  <c r="AU127" i="8"/>
  <c r="AV127" i="8"/>
  <c r="AW127" i="8"/>
  <c r="AX127" i="8"/>
  <c r="AY127" i="8"/>
  <c r="AZ127" i="8"/>
  <c r="BA127" i="8"/>
  <c r="BB127" i="8"/>
  <c r="BC127" i="8"/>
  <c r="BD127" i="8"/>
  <c r="BE127" i="8"/>
  <c r="BF127" i="8"/>
  <c r="BG127" i="8"/>
  <c r="BH127" i="8"/>
  <c r="BI127" i="8"/>
  <c r="BJ127" i="8"/>
  <c r="BK127" i="8"/>
  <c r="BL127" i="8"/>
  <c r="BM127" i="8"/>
  <c r="BN127" i="8"/>
  <c r="BO127" i="8"/>
  <c r="BP127" i="8"/>
  <c r="BQ127" i="8"/>
  <c r="BR127" i="8"/>
  <c r="BS127" i="8"/>
  <c r="BT127" i="8"/>
  <c r="BU127" i="8"/>
  <c r="BV127" i="8"/>
  <c r="BW127" i="8"/>
  <c r="BX127" i="8"/>
  <c r="BY127" i="8"/>
  <c r="BZ127" i="8"/>
  <c r="CA127" i="8"/>
  <c r="CB127" i="8"/>
  <c r="CC127" i="8"/>
  <c r="CD127" i="8"/>
  <c r="CE127" i="8"/>
  <c r="CF127" i="8"/>
  <c r="E128" i="8"/>
  <c r="F128" i="8"/>
  <c r="G128" i="8"/>
  <c r="H128" i="8"/>
  <c r="I128" i="8"/>
  <c r="J128" i="8"/>
  <c r="K128" i="8"/>
  <c r="L128" i="8"/>
  <c r="M128" i="8"/>
  <c r="N128" i="8"/>
  <c r="O128" i="8"/>
  <c r="P128" i="8"/>
  <c r="Q128" i="8"/>
  <c r="R128" i="8"/>
  <c r="S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AJ128" i="8"/>
  <c r="AK128" i="8"/>
  <c r="AL128" i="8"/>
  <c r="AM128" i="8"/>
  <c r="AN128" i="8"/>
  <c r="AO128" i="8"/>
  <c r="AP128" i="8"/>
  <c r="AQ128" i="8"/>
  <c r="AR128" i="8"/>
  <c r="AS128" i="8"/>
  <c r="AT128" i="8"/>
  <c r="AU128" i="8"/>
  <c r="AV128" i="8"/>
  <c r="AW128" i="8"/>
  <c r="AX128" i="8"/>
  <c r="AY128" i="8"/>
  <c r="AZ128" i="8"/>
  <c r="BA128" i="8"/>
  <c r="BB128" i="8"/>
  <c r="BC128" i="8"/>
  <c r="BD128" i="8"/>
  <c r="BE128" i="8"/>
  <c r="BF128" i="8"/>
  <c r="BG128" i="8"/>
  <c r="BH128" i="8"/>
  <c r="BI128" i="8"/>
  <c r="BJ128" i="8"/>
  <c r="BK128" i="8"/>
  <c r="BL128" i="8"/>
  <c r="BM128" i="8"/>
  <c r="BN128" i="8"/>
  <c r="BO128" i="8"/>
  <c r="BP128" i="8"/>
  <c r="BQ128" i="8"/>
  <c r="BR128" i="8"/>
  <c r="BS128" i="8"/>
  <c r="BT128" i="8"/>
  <c r="BU128" i="8"/>
  <c r="BV128" i="8"/>
  <c r="BW128" i="8"/>
  <c r="BX128" i="8"/>
  <c r="BY128" i="8"/>
  <c r="BZ128" i="8"/>
  <c r="CA128" i="8"/>
  <c r="CB128" i="8"/>
  <c r="CC128" i="8"/>
  <c r="CD128" i="8"/>
  <c r="CE128" i="8"/>
  <c r="CF128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AJ129" i="8"/>
  <c r="AK129" i="8"/>
  <c r="AL129" i="8"/>
  <c r="AM129" i="8"/>
  <c r="AN129" i="8"/>
  <c r="AO129" i="8"/>
  <c r="AP129" i="8"/>
  <c r="AQ129" i="8"/>
  <c r="AR129" i="8"/>
  <c r="AS129" i="8"/>
  <c r="AT129" i="8"/>
  <c r="AU129" i="8"/>
  <c r="AV129" i="8"/>
  <c r="AW129" i="8"/>
  <c r="AX129" i="8"/>
  <c r="AY129" i="8"/>
  <c r="AZ129" i="8"/>
  <c r="BA129" i="8"/>
  <c r="BB129" i="8"/>
  <c r="BC129" i="8"/>
  <c r="BD129" i="8"/>
  <c r="BE129" i="8"/>
  <c r="BF129" i="8"/>
  <c r="BG129" i="8"/>
  <c r="BH129" i="8"/>
  <c r="BI129" i="8"/>
  <c r="BJ129" i="8"/>
  <c r="BK129" i="8"/>
  <c r="BL129" i="8"/>
  <c r="BM129" i="8"/>
  <c r="BN129" i="8"/>
  <c r="BO129" i="8"/>
  <c r="BP129" i="8"/>
  <c r="BQ129" i="8"/>
  <c r="BR129" i="8"/>
  <c r="BS129" i="8"/>
  <c r="BT129" i="8"/>
  <c r="BU129" i="8"/>
  <c r="BV129" i="8"/>
  <c r="BW129" i="8"/>
  <c r="BX129" i="8"/>
  <c r="BY129" i="8"/>
  <c r="BZ129" i="8"/>
  <c r="CA129" i="8"/>
  <c r="CB129" i="8"/>
  <c r="CC129" i="8"/>
  <c r="CD129" i="8"/>
  <c r="CE129" i="8"/>
  <c r="CF129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AJ130" i="8"/>
  <c r="AK130" i="8"/>
  <c r="AL130" i="8"/>
  <c r="AM130" i="8"/>
  <c r="AN130" i="8"/>
  <c r="AO130" i="8"/>
  <c r="AP130" i="8"/>
  <c r="AQ130" i="8"/>
  <c r="AR130" i="8"/>
  <c r="AS130" i="8"/>
  <c r="AT130" i="8"/>
  <c r="AU130" i="8"/>
  <c r="AV130" i="8"/>
  <c r="AW130" i="8"/>
  <c r="AX130" i="8"/>
  <c r="AY130" i="8"/>
  <c r="AZ130" i="8"/>
  <c r="BA130" i="8"/>
  <c r="BB130" i="8"/>
  <c r="BC130" i="8"/>
  <c r="BD130" i="8"/>
  <c r="BE130" i="8"/>
  <c r="BF130" i="8"/>
  <c r="BG130" i="8"/>
  <c r="BH130" i="8"/>
  <c r="BI130" i="8"/>
  <c r="BJ130" i="8"/>
  <c r="BK130" i="8"/>
  <c r="BL130" i="8"/>
  <c r="BM130" i="8"/>
  <c r="BN130" i="8"/>
  <c r="BO130" i="8"/>
  <c r="BP130" i="8"/>
  <c r="BQ130" i="8"/>
  <c r="BR130" i="8"/>
  <c r="BS130" i="8"/>
  <c r="BT130" i="8"/>
  <c r="BU130" i="8"/>
  <c r="BV130" i="8"/>
  <c r="BW130" i="8"/>
  <c r="BX130" i="8"/>
  <c r="BY130" i="8"/>
  <c r="BZ130" i="8"/>
  <c r="CA130" i="8"/>
  <c r="CB130" i="8"/>
  <c r="CC130" i="8"/>
  <c r="CD130" i="8"/>
  <c r="CE130" i="8"/>
  <c r="CF130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AJ131" i="8"/>
  <c r="AK131" i="8"/>
  <c r="AL131" i="8"/>
  <c r="AM131" i="8"/>
  <c r="AN131" i="8"/>
  <c r="AO131" i="8"/>
  <c r="AP131" i="8"/>
  <c r="AQ131" i="8"/>
  <c r="AR131" i="8"/>
  <c r="AS131" i="8"/>
  <c r="AT131" i="8"/>
  <c r="AU131" i="8"/>
  <c r="AV131" i="8"/>
  <c r="AW131" i="8"/>
  <c r="AX131" i="8"/>
  <c r="AY131" i="8"/>
  <c r="AZ131" i="8"/>
  <c r="BA131" i="8"/>
  <c r="BB131" i="8"/>
  <c r="BC131" i="8"/>
  <c r="BD131" i="8"/>
  <c r="BE131" i="8"/>
  <c r="BF131" i="8"/>
  <c r="BG131" i="8"/>
  <c r="BH131" i="8"/>
  <c r="BI131" i="8"/>
  <c r="BJ131" i="8"/>
  <c r="BK131" i="8"/>
  <c r="BL131" i="8"/>
  <c r="BM131" i="8"/>
  <c r="BN131" i="8"/>
  <c r="BO131" i="8"/>
  <c r="BP131" i="8"/>
  <c r="BQ131" i="8"/>
  <c r="BR131" i="8"/>
  <c r="BS131" i="8"/>
  <c r="BT131" i="8"/>
  <c r="BU131" i="8"/>
  <c r="BV131" i="8"/>
  <c r="BW131" i="8"/>
  <c r="BX131" i="8"/>
  <c r="BY131" i="8"/>
  <c r="BZ131" i="8"/>
  <c r="CA131" i="8"/>
  <c r="CB131" i="8"/>
  <c r="CC131" i="8"/>
  <c r="CD131" i="8"/>
  <c r="CE131" i="8"/>
  <c r="CF131" i="8"/>
  <c r="E132" i="8"/>
  <c r="F132" i="8"/>
  <c r="G132" i="8"/>
  <c r="H132" i="8"/>
  <c r="I132" i="8"/>
  <c r="J132" i="8"/>
  <c r="K132" i="8"/>
  <c r="L132" i="8"/>
  <c r="M132" i="8"/>
  <c r="N132" i="8"/>
  <c r="O132" i="8"/>
  <c r="P132" i="8"/>
  <c r="Q132" i="8"/>
  <c r="R132" i="8"/>
  <c r="S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AJ132" i="8"/>
  <c r="AK132" i="8"/>
  <c r="AL132" i="8"/>
  <c r="AM132" i="8"/>
  <c r="AN132" i="8"/>
  <c r="AO132" i="8"/>
  <c r="AP132" i="8"/>
  <c r="AQ132" i="8"/>
  <c r="AR132" i="8"/>
  <c r="AS132" i="8"/>
  <c r="AT132" i="8"/>
  <c r="AU132" i="8"/>
  <c r="AV132" i="8"/>
  <c r="AW132" i="8"/>
  <c r="AX132" i="8"/>
  <c r="AY132" i="8"/>
  <c r="AZ132" i="8"/>
  <c r="BA132" i="8"/>
  <c r="BB132" i="8"/>
  <c r="BC132" i="8"/>
  <c r="BD132" i="8"/>
  <c r="BE132" i="8"/>
  <c r="BF132" i="8"/>
  <c r="BG132" i="8"/>
  <c r="BH132" i="8"/>
  <c r="BI132" i="8"/>
  <c r="BJ132" i="8"/>
  <c r="BK132" i="8"/>
  <c r="BL132" i="8"/>
  <c r="BM132" i="8"/>
  <c r="BN132" i="8"/>
  <c r="BO132" i="8"/>
  <c r="BP132" i="8"/>
  <c r="BQ132" i="8"/>
  <c r="BR132" i="8"/>
  <c r="BS132" i="8"/>
  <c r="BT132" i="8"/>
  <c r="BU132" i="8"/>
  <c r="BV132" i="8"/>
  <c r="BW132" i="8"/>
  <c r="BX132" i="8"/>
  <c r="BY132" i="8"/>
  <c r="BZ132" i="8"/>
  <c r="CA132" i="8"/>
  <c r="CB132" i="8"/>
  <c r="CC132" i="8"/>
  <c r="CD132" i="8"/>
  <c r="CE132" i="8"/>
  <c r="CF132" i="8"/>
  <c r="E133" i="8"/>
  <c r="F133" i="8"/>
  <c r="G133" i="8"/>
  <c r="H133" i="8"/>
  <c r="I133" i="8"/>
  <c r="J133" i="8"/>
  <c r="K133" i="8"/>
  <c r="L133" i="8"/>
  <c r="M133" i="8"/>
  <c r="N133" i="8"/>
  <c r="O133" i="8"/>
  <c r="P133" i="8"/>
  <c r="Q133" i="8"/>
  <c r="R133" i="8"/>
  <c r="S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AJ133" i="8"/>
  <c r="AK133" i="8"/>
  <c r="AL133" i="8"/>
  <c r="AM133" i="8"/>
  <c r="AN133" i="8"/>
  <c r="AO133" i="8"/>
  <c r="AP133" i="8"/>
  <c r="AQ133" i="8"/>
  <c r="AR133" i="8"/>
  <c r="AS133" i="8"/>
  <c r="AT133" i="8"/>
  <c r="AU133" i="8"/>
  <c r="AV133" i="8"/>
  <c r="AW133" i="8"/>
  <c r="AX133" i="8"/>
  <c r="AY133" i="8"/>
  <c r="AZ133" i="8"/>
  <c r="BA133" i="8"/>
  <c r="BB133" i="8"/>
  <c r="BC133" i="8"/>
  <c r="BD133" i="8"/>
  <c r="BE133" i="8"/>
  <c r="BF133" i="8"/>
  <c r="BG133" i="8"/>
  <c r="BH133" i="8"/>
  <c r="BI133" i="8"/>
  <c r="BJ133" i="8"/>
  <c r="BK133" i="8"/>
  <c r="BL133" i="8"/>
  <c r="BM133" i="8"/>
  <c r="BN133" i="8"/>
  <c r="BO133" i="8"/>
  <c r="BP133" i="8"/>
  <c r="BQ133" i="8"/>
  <c r="BR133" i="8"/>
  <c r="BS133" i="8"/>
  <c r="BT133" i="8"/>
  <c r="BU133" i="8"/>
  <c r="BV133" i="8"/>
  <c r="BW133" i="8"/>
  <c r="BX133" i="8"/>
  <c r="BY133" i="8"/>
  <c r="BZ133" i="8"/>
  <c r="CA133" i="8"/>
  <c r="CB133" i="8"/>
  <c r="CC133" i="8"/>
  <c r="CD133" i="8"/>
  <c r="CE133" i="8"/>
  <c r="CF133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AJ134" i="8"/>
  <c r="AK134" i="8"/>
  <c r="AL134" i="8"/>
  <c r="AM134" i="8"/>
  <c r="AN134" i="8"/>
  <c r="AO134" i="8"/>
  <c r="AP134" i="8"/>
  <c r="AQ134" i="8"/>
  <c r="AR134" i="8"/>
  <c r="AS134" i="8"/>
  <c r="AT134" i="8"/>
  <c r="AU134" i="8"/>
  <c r="AV134" i="8"/>
  <c r="AW134" i="8"/>
  <c r="AX134" i="8"/>
  <c r="AY134" i="8"/>
  <c r="AZ134" i="8"/>
  <c r="BA134" i="8"/>
  <c r="BB134" i="8"/>
  <c r="BC134" i="8"/>
  <c r="BD134" i="8"/>
  <c r="BE134" i="8"/>
  <c r="BF134" i="8"/>
  <c r="BG134" i="8"/>
  <c r="BH134" i="8"/>
  <c r="BI134" i="8"/>
  <c r="BJ134" i="8"/>
  <c r="BK134" i="8"/>
  <c r="BL134" i="8"/>
  <c r="BM134" i="8"/>
  <c r="BN134" i="8"/>
  <c r="BO134" i="8"/>
  <c r="BP134" i="8"/>
  <c r="BQ134" i="8"/>
  <c r="BR134" i="8"/>
  <c r="BS134" i="8"/>
  <c r="BT134" i="8"/>
  <c r="BU134" i="8"/>
  <c r="BV134" i="8"/>
  <c r="BW134" i="8"/>
  <c r="BX134" i="8"/>
  <c r="BY134" i="8"/>
  <c r="BZ134" i="8"/>
  <c r="CA134" i="8"/>
  <c r="CB134" i="8"/>
  <c r="CC134" i="8"/>
  <c r="CD134" i="8"/>
  <c r="CE134" i="8"/>
  <c r="CF134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J135" i="8"/>
  <c r="AK135" i="8"/>
  <c r="AL135" i="8"/>
  <c r="AM135" i="8"/>
  <c r="AN135" i="8"/>
  <c r="AO135" i="8"/>
  <c r="AP135" i="8"/>
  <c r="AQ135" i="8"/>
  <c r="AR135" i="8"/>
  <c r="AS135" i="8"/>
  <c r="AT135" i="8"/>
  <c r="AU135" i="8"/>
  <c r="AV135" i="8"/>
  <c r="AW135" i="8"/>
  <c r="AX135" i="8"/>
  <c r="AY135" i="8"/>
  <c r="AZ135" i="8"/>
  <c r="BA135" i="8"/>
  <c r="BB135" i="8"/>
  <c r="BC135" i="8"/>
  <c r="BD135" i="8"/>
  <c r="BE135" i="8"/>
  <c r="BF135" i="8"/>
  <c r="BG135" i="8"/>
  <c r="BH135" i="8"/>
  <c r="BI135" i="8"/>
  <c r="BJ135" i="8"/>
  <c r="BK135" i="8"/>
  <c r="BL135" i="8"/>
  <c r="BM135" i="8"/>
  <c r="BN135" i="8"/>
  <c r="BO135" i="8"/>
  <c r="BP135" i="8"/>
  <c r="BQ135" i="8"/>
  <c r="BR135" i="8"/>
  <c r="BS135" i="8"/>
  <c r="BT135" i="8"/>
  <c r="BU135" i="8"/>
  <c r="BV135" i="8"/>
  <c r="BW135" i="8"/>
  <c r="BX135" i="8"/>
  <c r="BY135" i="8"/>
  <c r="BZ135" i="8"/>
  <c r="CA135" i="8"/>
  <c r="CB135" i="8"/>
  <c r="CC135" i="8"/>
  <c r="CD135" i="8"/>
  <c r="CE135" i="8"/>
  <c r="CF135" i="8"/>
  <c r="E136" i="8"/>
  <c r="F136" i="8"/>
  <c r="G136" i="8"/>
  <c r="H136" i="8"/>
  <c r="I136" i="8"/>
  <c r="J136" i="8"/>
  <c r="K136" i="8"/>
  <c r="L136" i="8"/>
  <c r="M136" i="8"/>
  <c r="N136" i="8"/>
  <c r="O136" i="8"/>
  <c r="P136" i="8"/>
  <c r="Q136" i="8"/>
  <c r="R136" i="8"/>
  <c r="S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AJ136" i="8"/>
  <c r="AK136" i="8"/>
  <c r="AL136" i="8"/>
  <c r="AM136" i="8"/>
  <c r="AN136" i="8"/>
  <c r="AO136" i="8"/>
  <c r="AP136" i="8"/>
  <c r="AQ136" i="8"/>
  <c r="AR136" i="8"/>
  <c r="AS136" i="8"/>
  <c r="AT136" i="8"/>
  <c r="AU136" i="8"/>
  <c r="AV136" i="8"/>
  <c r="AW136" i="8"/>
  <c r="AX136" i="8"/>
  <c r="AY136" i="8"/>
  <c r="AZ136" i="8"/>
  <c r="BA136" i="8"/>
  <c r="BB136" i="8"/>
  <c r="BC136" i="8"/>
  <c r="BD136" i="8"/>
  <c r="BE136" i="8"/>
  <c r="BF136" i="8"/>
  <c r="BG136" i="8"/>
  <c r="BH136" i="8"/>
  <c r="BI136" i="8"/>
  <c r="BJ136" i="8"/>
  <c r="BK136" i="8"/>
  <c r="BL136" i="8"/>
  <c r="BM136" i="8"/>
  <c r="BN136" i="8"/>
  <c r="BO136" i="8"/>
  <c r="BP136" i="8"/>
  <c r="BQ136" i="8"/>
  <c r="BR136" i="8"/>
  <c r="BS136" i="8"/>
  <c r="BT136" i="8"/>
  <c r="BU136" i="8"/>
  <c r="BV136" i="8"/>
  <c r="BW136" i="8"/>
  <c r="BX136" i="8"/>
  <c r="BY136" i="8"/>
  <c r="BZ136" i="8"/>
  <c r="CA136" i="8"/>
  <c r="CB136" i="8"/>
  <c r="CC136" i="8"/>
  <c r="CD136" i="8"/>
  <c r="CE136" i="8"/>
  <c r="CF136" i="8"/>
  <c r="E137" i="8"/>
  <c r="F137" i="8"/>
  <c r="G137" i="8"/>
  <c r="H137" i="8"/>
  <c r="I137" i="8"/>
  <c r="J137" i="8"/>
  <c r="K137" i="8"/>
  <c r="L137" i="8"/>
  <c r="M137" i="8"/>
  <c r="N137" i="8"/>
  <c r="O137" i="8"/>
  <c r="P137" i="8"/>
  <c r="Q137" i="8"/>
  <c r="R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AJ137" i="8"/>
  <c r="AK137" i="8"/>
  <c r="AL137" i="8"/>
  <c r="AM137" i="8"/>
  <c r="AN137" i="8"/>
  <c r="AO137" i="8"/>
  <c r="AP137" i="8"/>
  <c r="AQ137" i="8"/>
  <c r="AR137" i="8"/>
  <c r="AS137" i="8"/>
  <c r="AT137" i="8"/>
  <c r="AU137" i="8"/>
  <c r="AV137" i="8"/>
  <c r="AW137" i="8"/>
  <c r="AX137" i="8"/>
  <c r="AY137" i="8"/>
  <c r="AZ137" i="8"/>
  <c r="BA137" i="8"/>
  <c r="BB137" i="8"/>
  <c r="BC137" i="8"/>
  <c r="BD137" i="8"/>
  <c r="BE137" i="8"/>
  <c r="BF137" i="8"/>
  <c r="BG137" i="8"/>
  <c r="BH137" i="8"/>
  <c r="BI137" i="8"/>
  <c r="BJ137" i="8"/>
  <c r="BK137" i="8"/>
  <c r="BL137" i="8"/>
  <c r="BM137" i="8"/>
  <c r="BN137" i="8"/>
  <c r="BO137" i="8"/>
  <c r="BP137" i="8"/>
  <c r="BQ137" i="8"/>
  <c r="BR137" i="8"/>
  <c r="BS137" i="8"/>
  <c r="BT137" i="8"/>
  <c r="BU137" i="8"/>
  <c r="BV137" i="8"/>
  <c r="BW137" i="8"/>
  <c r="BX137" i="8"/>
  <c r="BY137" i="8"/>
  <c r="BZ137" i="8"/>
  <c r="CA137" i="8"/>
  <c r="CB137" i="8"/>
  <c r="CC137" i="8"/>
  <c r="CD137" i="8"/>
  <c r="CE137" i="8"/>
  <c r="CF137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AJ138" i="8"/>
  <c r="AK138" i="8"/>
  <c r="AL138" i="8"/>
  <c r="AM138" i="8"/>
  <c r="AN138" i="8"/>
  <c r="AO138" i="8"/>
  <c r="AP138" i="8"/>
  <c r="AQ138" i="8"/>
  <c r="AR138" i="8"/>
  <c r="AS138" i="8"/>
  <c r="AT138" i="8"/>
  <c r="AU138" i="8"/>
  <c r="AV138" i="8"/>
  <c r="AW138" i="8"/>
  <c r="AX138" i="8"/>
  <c r="AY138" i="8"/>
  <c r="AZ138" i="8"/>
  <c r="BA138" i="8"/>
  <c r="BB138" i="8"/>
  <c r="BC138" i="8"/>
  <c r="BD138" i="8"/>
  <c r="BE138" i="8"/>
  <c r="BF138" i="8"/>
  <c r="BG138" i="8"/>
  <c r="BH138" i="8"/>
  <c r="BI138" i="8"/>
  <c r="BJ138" i="8"/>
  <c r="BK138" i="8"/>
  <c r="BL138" i="8"/>
  <c r="BM138" i="8"/>
  <c r="BN138" i="8"/>
  <c r="BO138" i="8"/>
  <c r="BP138" i="8"/>
  <c r="BQ138" i="8"/>
  <c r="BR138" i="8"/>
  <c r="BS138" i="8"/>
  <c r="BT138" i="8"/>
  <c r="BU138" i="8"/>
  <c r="BV138" i="8"/>
  <c r="BW138" i="8"/>
  <c r="BX138" i="8"/>
  <c r="BY138" i="8"/>
  <c r="BZ138" i="8"/>
  <c r="CA138" i="8"/>
  <c r="CB138" i="8"/>
  <c r="CC138" i="8"/>
  <c r="CD138" i="8"/>
  <c r="CE138" i="8"/>
  <c r="CF138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AJ139" i="8"/>
  <c r="AK139" i="8"/>
  <c r="AL139" i="8"/>
  <c r="AM139" i="8"/>
  <c r="AN139" i="8"/>
  <c r="AO139" i="8"/>
  <c r="AP139" i="8"/>
  <c r="AQ139" i="8"/>
  <c r="AR139" i="8"/>
  <c r="AS139" i="8"/>
  <c r="AT139" i="8"/>
  <c r="AU139" i="8"/>
  <c r="AV139" i="8"/>
  <c r="AW139" i="8"/>
  <c r="AX139" i="8"/>
  <c r="AY139" i="8"/>
  <c r="AZ139" i="8"/>
  <c r="BA139" i="8"/>
  <c r="BB139" i="8"/>
  <c r="BC139" i="8"/>
  <c r="BD139" i="8"/>
  <c r="BE139" i="8"/>
  <c r="BF139" i="8"/>
  <c r="BG139" i="8"/>
  <c r="BH139" i="8"/>
  <c r="BI139" i="8"/>
  <c r="BJ139" i="8"/>
  <c r="BK139" i="8"/>
  <c r="BL139" i="8"/>
  <c r="BM139" i="8"/>
  <c r="BN139" i="8"/>
  <c r="BO139" i="8"/>
  <c r="BP139" i="8"/>
  <c r="BQ139" i="8"/>
  <c r="BR139" i="8"/>
  <c r="BS139" i="8"/>
  <c r="BT139" i="8"/>
  <c r="BU139" i="8"/>
  <c r="BV139" i="8"/>
  <c r="BW139" i="8"/>
  <c r="BX139" i="8"/>
  <c r="BY139" i="8"/>
  <c r="BZ139" i="8"/>
  <c r="CA139" i="8"/>
  <c r="CB139" i="8"/>
  <c r="CC139" i="8"/>
  <c r="CD139" i="8"/>
  <c r="CE139" i="8"/>
  <c r="CF139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AJ140" i="8"/>
  <c r="AK140" i="8"/>
  <c r="AL140" i="8"/>
  <c r="AM140" i="8"/>
  <c r="AN140" i="8"/>
  <c r="AO140" i="8"/>
  <c r="AP140" i="8"/>
  <c r="AQ140" i="8"/>
  <c r="AR140" i="8"/>
  <c r="AS140" i="8"/>
  <c r="AT140" i="8"/>
  <c r="AU140" i="8"/>
  <c r="AV140" i="8"/>
  <c r="AW140" i="8"/>
  <c r="AX140" i="8"/>
  <c r="AY140" i="8"/>
  <c r="AZ140" i="8"/>
  <c r="BA140" i="8"/>
  <c r="BB140" i="8"/>
  <c r="BC140" i="8"/>
  <c r="BD140" i="8"/>
  <c r="BE140" i="8"/>
  <c r="BF140" i="8"/>
  <c r="BG140" i="8"/>
  <c r="BH140" i="8"/>
  <c r="BI140" i="8"/>
  <c r="BJ140" i="8"/>
  <c r="BK140" i="8"/>
  <c r="BL140" i="8"/>
  <c r="BM140" i="8"/>
  <c r="BN140" i="8"/>
  <c r="BO140" i="8"/>
  <c r="BP140" i="8"/>
  <c r="BQ140" i="8"/>
  <c r="BR140" i="8"/>
  <c r="BS140" i="8"/>
  <c r="BT140" i="8"/>
  <c r="BU140" i="8"/>
  <c r="BV140" i="8"/>
  <c r="BW140" i="8"/>
  <c r="BX140" i="8"/>
  <c r="BY140" i="8"/>
  <c r="BZ140" i="8"/>
  <c r="CA140" i="8"/>
  <c r="CB140" i="8"/>
  <c r="CC140" i="8"/>
  <c r="CD140" i="8"/>
  <c r="CE140" i="8"/>
  <c r="CF140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AJ141" i="8"/>
  <c r="AK141" i="8"/>
  <c r="AL141" i="8"/>
  <c r="AM141" i="8"/>
  <c r="AN141" i="8"/>
  <c r="AO141" i="8"/>
  <c r="AP141" i="8"/>
  <c r="AQ141" i="8"/>
  <c r="AR141" i="8"/>
  <c r="AS141" i="8"/>
  <c r="AT141" i="8"/>
  <c r="AU141" i="8"/>
  <c r="AV141" i="8"/>
  <c r="AW141" i="8"/>
  <c r="AX141" i="8"/>
  <c r="AY141" i="8"/>
  <c r="AZ141" i="8"/>
  <c r="BA141" i="8"/>
  <c r="BB141" i="8"/>
  <c r="BC141" i="8"/>
  <c r="BD141" i="8"/>
  <c r="BE141" i="8"/>
  <c r="BF141" i="8"/>
  <c r="BG141" i="8"/>
  <c r="BH141" i="8"/>
  <c r="BI141" i="8"/>
  <c r="BJ141" i="8"/>
  <c r="BK141" i="8"/>
  <c r="BL141" i="8"/>
  <c r="BM141" i="8"/>
  <c r="BN141" i="8"/>
  <c r="BO141" i="8"/>
  <c r="BP141" i="8"/>
  <c r="BQ141" i="8"/>
  <c r="BR141" i="8"/>
  <c r="BS141" i="8"/>
  <c r="BT141" i="8"/>
  <c r="BU141" i="8"/>
  <c r="BV141" i="8"/>
  <c r="BW141" i="8"/>
  <c r="BX141" i="8"/>
  <c r="BY141" i="8"/>
  <c r="BZ141" i="8"/>
  <c r="CA141" i="8"/>
  <c r="CB141" i="8"/>
  <c r="CC141" i="8"/>
  <c r="CD141" i="8"/>
  <c r="CE141" i="8"/>
  <c r="CF141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AJ142" i="8"/>
  <c r="AK142" i="8"/>
  <c r="AL142" i="8"/>
  <c r="AM142" i="8"/>
  <c r="AN142" i="8"/>
  <c r="AO142" i="8"/>
  <c r="AP142" i="8"/>
  <c r="AQ142" i="8"/>
  <c r="AR142" i="8"/>
  <c r="AS142" i="8"/>
  <c r="AT142" i="8"/>
  <c r="AU142" i="8"/>
  <c r="AV142" i="8"/>
  <c r="AW142" i="8"/>
  <c r="AX142" i="8"/>
  <c r="AY142" i="8"/>
  <c r="AZ142" i="8"/>
  <c r="BA142" i="8"/>
  <c r="BB142" i="8"/>
  <c r="BC142" i="8"/>
  <c r="BD142" i="8"/>
  <c r="BE142" i="8"/>
  <c r="BF142" i="8"/>
  <c r="BG142" i="8"/>
  <c r="BH142" i="8"/>
  <c r="BI142" i="8"/>
  <c r="BJ142" i="8"/>
  <c r="BK142" i="8"/>
  <c r="BL142" i="8"/>
  <c r="BM142" i="8"/>
  <c r="BN142" i="8"/>
  <c r="BO142" i="8"/>
  <c r="BP142" i="8"/>
  <c r="BQ142" i="8"/>
  <c r="BR142" i="8"/>
  <c r="BS142" i="8"/>
  <c r="BT142" i="8"/>
  <c r="BU142" i="8"/>
  <c r="BV142" i="8"/>
  <c r="BW142" i="8"/>
  <c r="BX142" i="8"/>
  <c r="BY142" i="8"/>
  <c r="BZ142" i="8"/>
  <c r="CA142" i="8"/>
  <c r="CB142" i="8"/>
  <c r="CC142" i="8"/>
  <c r="CD142" i="8"/>
  <c r="CE142" i="8"/>
  <c r="CF142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AJ143" i="8"/>
  <c r="AK143" i="8"/>
  <c r="AL143" i="8"/>
  <c r="AM143" i="8"/>
  <c r="AN143" i="8"/>
  <c r="AO143" i="8"/>
  <c r="AP143" i="8"/>
  <c r="AQ143" i="8"/>
  <c r="AR143" i="8"/>
  <c r="AS143" i="8"/>
  <c r="AT143" i="8"/>
  <c r="AU143" i="8"/>
  <c r="AV143" i="8"/>
  <c r="AW143" i="8"/>
  <c r="AX143" i="8"/>
  <c r="AY143" i="8"/>
  <c r="AZ143" i="8"/>
  <c r="BA143" i="8"/>
  <c r="BB143" i="8"/>
  <c r="BC143" i="8"/>
  <c r="BD143" i="8"/>
  <c r="BE143" i="8"/>
  <c r="BF143" i="8"/>
  <c r="BG143" i="8"/>
  <c r="BH143" i="8"/>
  <c r="BI143" i="8"/>
  <c r="BJ143" i="8"/>
  <c r="BK143" i="8"/>
  <c r="BL143" i="8"/>
  <c r="BM143" i="8"/>
  <c r="BN143" i="8"/>
  <c r="BO143" i="8"/>
  <c r="BP143" i="8"/>
  <c r="BQ143" i="8"/>
  <c r="BR143" i="8"/>
  <c r="BS143" i="8"/>
  <c r="BT143" i="8"/>
  <c r="BU143" i="8"/>
  <c r="BV143" i="8"/>
  <c r="BW143" i="8"/>
  <c r="BX143" i="8"/>
  <c r="BY143" i="8"/>
  <c r="BZ143" i="8"/>
  <c r="CA143" i="8"/>
  <c r="CB143" i="8"/>
  <c r="CC143" i="8"/>
  <c r="CD143" i="8"/>
  <c r="CE143" i="8"/>
  <c r="CF143" i="8"/>
  <c r="E144" i="8"/>
  <c r="F144" i="8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AJ144" i="8"/>
  <c r="AK144" i="8"/>
  <c r="AL144" i="8"/>
  <c r="AM144" i="8"/>
  <c r="AN144" i="8"/>
  <c r="AO144" i="8"/>
  <c r="AP144" i="8"/>
  <c r="AQ144" i="8"/>
  <c r="AR144" i="8"/>
  <c r="AS144" i="8"/>
  <c r="AT144" i="8"/>
  <c r="AU144" i="8"/>
  <c r="AV144" i="8"/>
  <c r="AW144" i="8"/>
  <c r="AX144" i="8"/>
  <c r="AY144" i="8"/>
  <c r="AZ144" i="8"/>
  <c r="BA144" i="8"/>
  <c r="BB144" i="8"/>
  <c r="BC144" i="8"/>
  <c r="BD144" i="8"/>
  <c r="BE144" i="8"/>
  <c r="BF144" i="8"/>
  <c r="BG144" i="8"/>
  <c r="BH144" i="8"/>
  <c r="BI144" i="8"/>
  <c r="BJ144" i="8"/>
  <c r="BK144" i="8"/>
  <c r="BL144" i="8"/>
  <c r="BM144" i="8"/>
  <c r="BN144" i="8"/>
  <c r="BO144" i="8"/>
  <c r="BP144" i="8"/>
  <c r="BQ144" i="8"/>
  <c r="BR144" i="8"/>
  <c r="BS144" i="8"/>
  <c r="BT144" i="8"/>
  <c r="BU144" i="8"/>
  <c r="BV144" i="8"/>
  <c r="BW144" i="8"/>
  <c r="BX144" i="8"/>
  <c r="BY144" i="8"/>
  <c r="BZ144" i="8"/>
  <c r="CA144" i="8"/>
  <c r="CB144" i="8"/>
  <c r="CC144" i="8"/>
  <c r="CD144" i="8"/>
  <c r="CE144" i="8"/>
  <c r="CF144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AJ145" i="8"/>
  <c r="AK145" i="8"/>
  <c r="AL145" i="8"/>
  <c r="AM145" i="8"/>
  <c r="AN145" i="8"/>
  <c r="AO145" i="8"/>
  <c r="AP145" i="8"/>
  <c r="AQ145" i="8"/>
  <c r="AR145" i="8"/>
  <c r="AS145" i="8"/>
  <c r="AT145" i="8"/>
  <c r="AU145" i="8"/>
  <c r="AV145" i="8"/>
  <c r="AW145" i="8"/>
  <c r="AX145" i="8"/>
  <c r="AY145" i="8"/>
  <c r="AZ145" i="8"/>
  <c r="BA145" i="8"/>
  <c r="BB145" i="8"/>
  <c r="BC145" i="8"/>
  <c r="BD145" i="8"/>
  <c r="BE145" i="8"/>
  <c r="BF145" i="8"/>
  <c r="BG145" i="8"/>
  <c r="BH145" i="8"/>
  <c r="BI145" i="8"/>
  <c r="BJ145" i="8"/>
  <c r="BK145" i="8"/>
  <c r="BL145" i="8"/>
  <c r="BM145" i="8"/>
  <c r="BN145" i="8"/>
  <c r="BO145" i="8"/>
  <c r="BP145" i="8"/>
  <c r="BQ145" i="8"/>
  <c r="BR145" i="8"/>
  <c r="BS145" i="8"/>
  <c r="BT145" i="8"/>
  <c r="BU145" i="8"/>
  <c r="BV145" i="8"/>
  <c r="BW145" i="8"/>
  <c r="BX145" i="8"/>
  <c r="BY145" i="8"/>
  <c r="BZ145" i="8"/>
  <c r="CA145" i="8"/>
  <c r="CB145" i="8"/>
  <c r="CC145" i="8"/>
  <c r="CD145" i="8"/>
  <c r="CE145" i="8"/>
  <c r="CF145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AJ146" i="8"/>
  <c r="AK146" i="8"/>
  <c r="AL146" i="8"/>
  <c r="AM146" i="8"/>
  <c r="AN146" i="8"/>
  <c r="AO146" i="8"/>
  <c r="AP146" i="8"/>
  <c r="AQ146" i="8"/>
  <c r="AR146" i="8"/>
  <c r="AS146" i="8"/>
  <c r="AT146" i="8"/>
  <c r="AU146" i="8"/>
  <c r="AV146" i="8"/>
  <c r="AW146" i="8"/>
  <c r="AX146" i="8"/>
  <c r="AY146" i="8"/>
  <c r="AZ146" i="8"/>
  <c r="BA146" i="8"/>
  <c r="BB146" i="8"/>
  <c r="BC146" i="8"/>
  <c r="BD146" i="8"/>
  <c r="BE146" i="8"/>
  <c r="BF146" i="8"/>
  <c r="BG146" i="8"/>
  <c r="BH146" i="8"/>
  <c r="BI146" i="8"/>
  <c r="BJ146" i="8"/>
  <c r="BK146" i="8"/>
  <c r="BL146" i="8"/>
  <c r="BM146" i="8"/>
  <c r="BN146" i="8"/>
  <c r="BO146" i="8"/>
  <c r="BP146" i="8"/>
  <c r="BQ146" i="8"/>
  <c r="BR146" i="8"/>
  <c r="BS146" i="8"/>
  <c r="BT146" i="8"/>
  <c r="BU146" i="8"/>
  <c r="BV146" i="8"/>
  <c r="BW146" i="8"/>
  <c r="BX146" i="8"/>
  <c r="BY146" i="8"/>
  <c r="BZ146" i="8"/>
  <c r="CA146" i="8"/>
  <c r="CB146" i="8"/>
  <c r="CC146" i="8"/>
  <c r="CD146" i="8"/>
  <c r="CE146" i="8"/>
  <c r="CF146" i="8"/>
  <c r="E147" i="8"/>
  <c r="F147" i="8"/>
  <c r="G147" i="8"/>
  <c r="H147" i="8"/>
  <c r="I147" i="8"/>
  <c r="J147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AJ147" i="8"/>
  <c r="AK147" i="8"/>
  <c r="AL147" i="8"/>
  <c r="AM147" i="8"/>
  <c r="AN147" i="8"/>
  <c r="AO147" i="8"/>
  <c r="AP147" i="8"/>
  <c r="AQ147" i="8"/>
  <c r="AR147" i="8"/>
  <c r="AS147" i="8"/>
  <c r="AT147" i="8"/>
  <c r="AU147" i="8"/>
  <c r="AV147" i="8"/>
  <c r="AW147" i="8"/>
  <c r="AX147" i="8"/>
  <c r="AY147" i="8"/>
  <c r="AZ147" i="8"/>
  <c r="BA147" i="8"/>
  <c r="BB147" i="8"/>
  <c r="BC147" i="8"/>
  <c r="BD147" i="8"/>
  <c r="BE147" i="8"/>
  <c r="BF147" i="8"/>
  <c r="BG147" i="8"/>
  <c r="BH147" i="8"/>
  <c r="BI147" i="8"/>
  <c r="BJ147" i="8"/>
  <c r="BK147" i="8"/>
  <c r="BL147" i="8"/>
  <c r="BM147" i="8"/>
  <c r="BN147" i="8"/>
  <c r="BO147" i="8"/>
  <c r="BP147" i="8"/>
  <c r="BQ147" i="8"/>
  <c r="BR147" i="8"/>
  <c r="BS147" i="8"/>
  <c r="BT147" i="8"/>
  <c r="BU147" i="8"/>
  <c r="BV147" i="8"/>
  <c r="BW147" i="8"/>
  <c r="BX147" i="8"/>
  <c r="BY147" i="8"/>
  <c r="BZ147" i="8"/>
  <c r="CA147" i="8"/>
  <c r="CB147" i="8"/>
  <c r="CC147" i="8"/>
  <c r="CD147" i="8"/>
  <c r="CE147" i="8"/>
  <c r="CF147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AJ148" i="8"/>
  <c r="AK148" i="8"/>
  <c r="AL148" i="8"/>
  <c r="AM148" i="8"/>
  <c r="AN148" i="8"/>
  <c r="AO148" i="8"/>
  <c r="AP148" i="8"/>
  <c r="AQ148" i="8"/>
  <c r="AR148" i="8"/>
  <c r="AS148" i="8"/>
  <c r="AT148" i="8"/>
  <c r="AU148" i="8"/>
  <c r="AV148" i="8"/>
  <c r="AW148" i="8"/>
  <c r="AX148" i="8"/>
  <c r="AY148" i="8"/>
  <c r="AZ148" i="8"/>
  <c r="BA148" i="8"/>
  <c r="BB148" i="8"/>
  <c r="BC148" i="8"/>
  <c r="BD148" i="8"/>
  <c r="BE148" i="8"/>
  <c r="BF148" i="8"/>
  <c r="BG148" i="8"/>
  <c r="BH148" i="8"/>
  <c r="BI148" i="8"/>
  <c r="BJ148" i="8"/>
  <c r="BK148" i="8"/>
  <c r="BL148" i="8"/>
  <c r="BM148" i="8"/>
  <c r="BN148" i="8"/>
  <c r="BO148" i="8"/>
  <c r="BP148" i="8"/>
  <c r="BQ148" i="8"/>
  <c r="BR148" i="8"/>
  <c r="BS148" i="8"/>
  <c r="BT148" i="8"/>
  <c r="BU148" i="8"/>
  <c r="BV148" i="8"/>
  <c r="BW148" i="8"/>
  <c r="BX148" i="8"/>
  <c r="BY148" i="8"/>
  <c r="BZ148" i="8"/>
  <c r="CA148" i="8"/>
  <c r="CB148" i="8"/>
  <c r="CC148" i="8"/>
  <c r="CD148" i="8"/>
  <c r="CE148" i="8"/>
  <c r="CF148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AJ149" i="8"/>
  <c r="AK149" i="8"/>
  <c r="AL149" i="8"/>
  <c r="AM149" i="8"/>
  <c r="AN149" i="8"/>
  <c r="AO149" i="8"/>
  <c r="AP149" i="8"/>
  <c r="AQ149" i="8"/>
  <c r="AR149" i="8"/>
  <c r="AS149" i="8"/>
  <c r="AT149" i="8"/>
  <c r="AU149" i="8"/>
  <c r="AV149" i="8"/>
  <c r="AW149" i="8"/>
  <c r="AX149" i="8"/>
  <c r="AY149" i="8"/>
  <c r="AZ149" i="8"/>
  <c r="BA149" i="8"/>
  <c r="BB149" i="8"/>
  <c r="BC149" i="8"/>
  <c r="BD149" i="8"/>
  <c r="BE149" i="8"/>
  <c r="BF149" i="8"/>
  <c r="BG149" i="8"/>
  <c r="BH149" i="8"/>
  <c r="BI149" i="8"/>
  <c r="BJ149" i="8"/>
  <c r="BK149" i="8"/>
  <c r="BL149" i="8"/>
  <c r="BM149" i="8"/>
  <c r="BN149" i="8"/>
  <c r="BO149" i="8"/>
  <c r="BP149" i="8"/>
  <c r="BQ149" i="8"/>
  <c r="BR149" i="8"/>
  <c r="BS149" i="8"/>
  <c r="BT149" i="8"/>
  <c r="BU149" i="8"/>
  <c r="BV149" i="8"/>
  <c r="BW149" i="8"/>
  <c r="BX149" i="8"/>
  <c r="BY149" i="8"/>
  <c r="BZ149" i="8"/>
  <c r="CA149" i="8"/>
  <c r="CB149" i="8"/>
  <c r="CC149" i="8"/>
  <c r="CD149" i="8"/>
  <c r="CE149" i="8"/>
  <c r="CF149" i="8"/>
  <c r="E150" i="8"/>
  <c r="F150" i="8"/>
  <c r="G150" i="8"/>
  <c r="H150" i="8"/>
  <c r="I150" i="8"/>
  <c r="J150" i="8"/>
  <c r="K150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AJ150" i="8"/>
  <c r="AK150" i="8"/>
  <c r="AL150" i="8"/>
  <c r="AM150" i="8"/>
  <c r="AN150" i="8"/>
  <c r="AO150" i="8"/>
  <c r="AP150" i="8"/>
  <c r="AQ150" i="8"/>
  <c r="AR150" i="8"/>
  <c r="AS150" i="8"/>
  <c r="AT150" i="8"/>
  <c r="AU150" i="8"/>
  <c r="AV150" i="8"/>
  <c r="AW150" i="8"/>
  <c r="AX150" i="8"/>
  <c r="AY150" i="8"/>
  <c r="AZ150" i="8"/>
  <c r="BA150" i="8"/>
  <c r="BB150" i="8"/>
  <c r="BC150" i="8"/>
  <c r="BD150" i="8"/>
  <c r="BE150" i="8"/>
  <c r="BF150" i="8"/>
  <c r="BG150" i="8"/>
  <c r="BH150" i="8"/>
  <c r="BI150" i="8"/>
  <c r="BJ150" i="8"/>
  <c r="BK150" i="8"/>
  <c r="BL150" i="8"/>
  <c r="BM150" i="8"/>
  <c r="BN150" i="8"/>
  <c r="BO150" i="8"/>
  <c r="BP150" i="8"/>
  <c r="BQ150" i="8"/>
  <c r="BR150" i="8"/>
  <c r="BS150" i="8"/>
  <c r="BT150" i="8"/>
  <c r="BU150" i="8"/>
  <c r="BV150" i="8"/>
  <c r="BW150" i="8"/>
  <c r="BX150" i="8"/>
  <c r="BY150" i="8"/>
  <c r="BZ150" i="8"/>
  <c r="CA150" i="8"/>
  <c r="CB150" i="8"/>
  <c r="CC150" i="8"/>
  <c r="CD150" i="8"/>
  <c r="CE150" i="8"/>
  <c r="CF150" i="8"/>
  <c r="E151" i="8"/>
  <c r="F151" i="8"/>
  <c r="G151" i="8"/>
  <c r="H151" i="8"/>
  <c r="I151" i="8"/>
  <c r="J151" i="8"/>
  <c r="K151" i="8"/>
  <c r="L151" i="8"/>
  <c r="M151" i="8"/>
  <c r="N151" i="8"/>
  <c r="O151" i="8"/>
  <c r="P151" i="8"/>
  <c r="Q151" i="8"/>
  <c r="R151" i="8"/>
  <c r="S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AJ151" i="8"/>
  <c r="AK151" i="8"/>
  <c r="AL151" i="8"/>
  <c r="AM151" i="8"/>
  <c r="AN151" i="8"/>
  <c r="AO151" i="8"/>
  <c r="AP151" i="8"/>
  <c r="AQ151" i="8"/>
  <c r="AR151" i="8"/>
  <c r="AS151" i="8"/>
  <c r="AT151" i="8"/>
  <c r="AU151" i="8"/>
  <c r="AV151" i="8"/>
  <c r="AW151" i="8"/>
  <c r="AX151" i="8"/>
  <c r="AY151" i="8"/>
  <c r="AZ151" i="8"/>
  <c r="BA151" i="8"/>
  <c r="BB151" i="8"/>
  <c r="BC151" i="8"/>
  <c r="BD151" i="8"/>
  <c r="BE151" i="8"/>
  <c r="BF151" i="8"/>
  <c r="BG151" i="8"/>
  <c r="BH151" i="8"/>
  <c r="BI151" i="8"/>
  <c r="BJ151" i="8"/>
  <c r="BK151" i="8"/>
  <c r="BL151" i="8"/>
  <c r="BM151" i="8"/>
  <c r="BN151" i="8"/>
  <c r="BO151" i="8"/>
  <c r="BP151" i="8"/>
  <c r="BQ151" i="8"/>
  <c r="BR151" i="8"/>
  <c r="BS151" i="8"/>
  <c r="BT151" i="8"/>
  <c r="BU151" i="8"/>
  <c r="BV151" i="8"/>
  <c r="BW151" i="8"/>
  <c r="BX151" i="8"/>
  <c r="BY151" i="8"/>
  <c r="BZ151" i="8"/>
  <c r="CA151" i="8"/>
  <c r="CB151" i="8"/>
  <c r="CC151" i="8"/>
  <c r="CD151" i="8"/>
  <c r="CE151" i="8"/>
  <c r="CF151" i="8"/>
  <c r="E152" i="8"/>
  <c r="F152" i="8"/>
  <c r="G152" i="8"/>
  <c r="H152" i="8"/>
  <c r="I152" i="8"/>
  <c r="J152" i="8"/>
  <c r="K152" i="8"/>
  <c r="L152" i="8"/>
  <c r="M152" i="8"/>
  <c r="N152" i="8"/>
  <c r="O152" i="8"/>
  <c r="P152" i="8"/>
  <c r="Q152" i="8"/>
  <c r="R152" i="8"/>
  <c r="S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AJ152" i="8"/>
  <c r="AK152" i="8"/>
  <c r="AL152" i="8"/>
  <c r="AM152" i="8"/>
  <c r="AN152" i="8"/>
  <c r="AO152" i="8"/>
  <c r="AP152" i="8"/>
  <c r="AQ152" i="8"/>
  <c r="AR152" i="8"/>
  <c r="AS152" i="8"/>
  <c r="AT152" i="8"/>
  <c r="AU152" i="8"/>
  <c r="AV152" i="8"/>
  <c r="AW152" i="8"/>
  <c r="AX152" i="8"/>
  <c r="AY152" i="8"/>
  <c r="AZ152" i="8"/>
  <c r="BA152" i="8"/>
  <c r="BB152" i="8"/>
  <c r="BC152" i="8"/>
  <c r="BD152" i="8"/>
  <c r="BE152" i="8"/>
  <c r="BF152" i="8"/>
  <c r="BG152" i="8"/>
  <c r="BH152" i="8"/>
  <c r="BI152" i="8"/>
  <c r="BJ152" i="8"/>
  <c r="BK152" i="8"/>
  <c r="BL152" i="8"/>
  <c r="BM152" i="8"/>
  <c r="BN152" i="8"/>
  <c r="BO152" i="8"/>
  <c r="BP152" i="8"/>
  <c r="BQ152" i="8"/>
  <c r="BR152" i="8"/>
  <c r="BS152" i="8"/>
  <c r="BT152" i="8"/>
  <c r="BU152" i="8"/>
  <c r="BV152" i="8"/>
  <c r="BW152" i="8"/>
  <c r="BX152" i="8"/>
  <c r="BY152" i="8"/>
  <c r="BZ152" i="8"/>
  <c r="CA152" i="8"/>
  <c r="CB152" i="8"/>
  <c r="CC152" i="8"/>
  <c r="CD152" i="8"/>
  <c r="CE152" i="8"/>
  <c r="CF152" i="8"/>
  <c r="E153" i="8"/>
  <c r="F153" i="8"/>
  <c r="G153" i="8"/>
  <c r="H153" i="8"/>
  <c r="I153" i="8"/>
  <c r="J153" i="8"/>
  <c r="K153" i="8"/>
  <c r="L153" i="8"/>
  <c r="M153" i="8"/>
  <c r="N153" i="8"/>
  <c r="O153" i="8"/>
  <c r="P153" i="8"/>
  <c r="Q153" i="8"/>
  <c r="R153" i="8"/>
  <c r="S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AJ153" i="8"/>
  <c r="AK153" i="8"/>
  <c r="AL153" i="8"/>
  <c r="AM153" i="8"/>
  <c r="AN153" i="8"/>
  <c r="AO153" i="8"/>
  <c r="AP153" i="8"/>
  <c r="AQ153" i="8"/>
  <c r="AR153" i="8"/>
  <c r="AS153" i="8"/>
  <c r="AT153" i="8"/>
  <c r="AU153" i="8"/>
  <c r="AV153" i="8"/>
  <c r="AW153" i="8"/>
  <c r="AX153" i="8"/>
  <c r="AY153" i="8"/>
  <c r="AZ153" i="8"/>
  <c r="BA153" i="8"/>
  <c r="BB153" i="8"/>
  <c r="BC153" i="8"/>
  <c r="BD153" i="8"/>
  <c r="BE153" i="8"/>
  <c r="BF153" i="8"/>
  <c r="BG153" i="8"/>
  <c r="BH153" i="8"/>
  <c r="BI153" i="8"/>
  <c r="BJ153" i="8"/>
  <c r="BK153" i="8"/>
  <c r="BL153" i="8"/>
  <c r="BM153" i="8"/>
  <c r="BN153" i="8"/>
  <c r="BO153" i="8"/>
  <c r="BP153" i="8"/>
  <c r="BQ153" i="8"/>
  <c r="BR153" i="8"/>
  <c r="BS153" i="8"/>
  <c r="BT153" i="8"/>
  <c r="BU153" i="8"/>
  <c r="BV153" i="8"/>
  <c r="BW153" i="8"/>
  <c r="BX153" i="8"/>
  <c r="BY153" i="8"/>
  <c r="BZ153" i="8"/>
  <c r="CA153" i="8"/>
  <c r="CB153" i="8"/>
  <c r="CC153" i="8"/>
  <c r="CD153" i="8"/>
  <c r="CE153" i="8"/>
  <c r="CF153" i="8"/>
  <c r="E154" i="8"/>
  <c r="F154" i="8"/>
  <c r="G154" i="8"/>
  <c r="H154" i="8"/>
  <c r="I154" i="8"/>
  <c r="J154" i="8"/>
  <c r="K154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AJ154" i="8"/>
  <c r="AK154" i="8"/>
  <c r="AL154" i="8"/>
  <c r="AM154" i="8"/>
  <c r="AN154" i="8"/>
  <c r="AO154" i="8"/>
  <c r="AP154" i="8"/>
  <c r="AQ154" i="8"/>
  <c r="AR154" i="8"/>
  <c r="AS154" i="8"/>
  <c r="AT154" i="8"/>
  <c r="AU154" i="8"/>
  <c r="AV154" i="8"/>
  <c r="AW154" i="8"/>
  <c r="AX154" i="8"/>
  <c r="AY154" i="8"/>
  <c r="AZ154" i="8"/>
  <c r="BA154" i="8"/>
  <c r="BB154" i="8"/>
  <c r="BC154" i="8"/>
  <c r="BD154" i="8"/>
  <c r="BE154" i="8"/>
  <c r="BF154" i="8"/>
  <c r="BG154" i="8"/>
  <c r="BH154" i="8"/>
  <c r="BI154" i="8"/>
  <c r="BJ154" i="8"/>
  <c r="BK154" i="8"/>
  <c r="BL154" i="8"/>
  <c r="BM154" i="8"/>
  <c r="BN154" i="8"/>
  <c r="BO154" i="8"/>
  <c r="BP154" i="8"/>
  <c r="BQ154" i="8"/>
  <c r="BR154" i="8"/>
  <c r="BS154" i="8"/>
  <c r="BT154" i="8"/>
  <c r="BU154" i="8"/>
  <c r="BV154" i="8"/>
  <c r="BW154" i="8"/>
  <c r="BX154" i="8"/>
  <c r="BY154" i="8"/>
  <c r="BZ154" i="8"/>
  <c r="CA154" i="8"/>
  <c r="CB154" i="8"/>
  <c r="CC154" i="8"/>
  <c r="CD154" i="8"/>
  <c r="CE154" i="8"/>
  <c r="CF154" i="8"/>
  <c r="E155" i="8"/>
  <c r="F155" i="8"/>
  <c r="G155" i="8"/>
  <c r="H155" i="8"/>
  <c r="I155" i="8"/>
  <c r="J155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AJ155" i="8"/>
  <c r="AK155" i="8"/>
  <c r="AL155" i="8"/>
  <c r="AM155" i="8"/>
  <c r="AN155" i="8"/>
  <c r="AO155" i="8"/>
  <c r="AP155" i="8"/>
  <c r="AQ155" i="8"/>
  <c r="AR155" i="8"/>
  <c r="AS155" i="8"/>
  <c r="AT155" i="8"/>
  <c r="AU155" i="8"/>
  <c r="AV155" i="8"/>
  <c r="AW155" i="8"/>
  <c r="AX155" i="8"/>
  <c r="AY155" i="8"/>
  <c r="AZ155" i="8"/>
  <c r="BA155" i="8"/>
  <c r="BB155" i="8"/>
  <c r="BC155" i="8"/>
  <c r="BD155" i="8"/>
  <c r="BE155" i="8"/>
  <c r="BF155" i="8"/>
  <c r="BG155" i="8"/>
  <c r="BH155" i="8"/>
  <c r="BI155" i="8"/>
  <c r="BJ155" i="8"/>
  <c r="BK155" i="8"/>
  <c r="BL155" i="8"/>
  <c r="BM155" i="8"/>
  <c r="BN155" i="8"/>
  <c r="BO155" i="8"/>
  <c r="BP155" i="8"/>
  <c r="BQ155" i="8"/>
  <c r="BR155" i="8"/>
  <c r="BS155" i="8"/>
  <c r="BT155" i="8"/>
  <c r="BU155" i="8"/>
  <c r="BV155" i="8"/>
  <c r="BW155" i="8"/>
  <c r="BX155" i="8"/>
  <c r="BY155" i="8"/>
  <c r="BZ155" i="8"/>
  <c r="CA155" i="8"/>
  <c r="CB155" i="8"/>
  <c r="CC155" i="8"/>
  <c r="CD155" i="8"/>
  <c r="CE155" i="8"/>
  <c r="CF155" i="8"/>
  <c r="E156" i="8"/>
  <c r="F156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AJ156" i="8"/>
  <c r="AK156" i="8"/>
  <c r="AL156" i="8"/>
  <c r="AM156" i="8"/>
  <c r="AN156" i="8"/>
  <c r="AO156" i="8"/>
  <c r="AP156" i="8"/>
  <c r="AQ156" i="8"/>
  <c r="AR156" i="8"/>
  <c r="AS156" i="8"/>
  <c r="AT156" i="8"/>
  <c r="AU156" i="8"/>
  <c r="AV156" i="8"/>
  <c r="AW156" i="8"/>
  <c r="AX156" i="8"/>
  <c r="AY156" i="8"/>
  <c r="AZ156" i="8"/>
  <c r="BA156" i="8"/>
  <c r="BB156" i="8"/>
  <c r="BC156" i="8"/>
  <c r="BD156" i="8"/>
  <c r="BE156" i="8"/>
  <c r="BF156" i="8"/>
  <c r="BG156" i="8"/>
  <c r="BH156" i="8"/>
  <c r="BI156" i="8"/>
  <c r="BJ156" i="8"/>
  <c r="BK156" i="8"/>
  <c r="BL156" i="8"/>
  <c r="BM156" i="8"/>
  <c r="BN156" i="8"/>
  <c r="BO156" i="8"/>
  <c r="BP156" i="8"/>
  <c r="BQ156" i="8"/>
  <c r="BR156" i="8"/>
  <c r="BS156" i="8"/>
  <c r="BT156" i="8"/>
  <c r="BU156" i="8"/>
  <c r="BV156" i="8"/>
  <c r="BW156" i="8"/>
  <c r="BX156" i="8"/>
  <c r="BY156" i="8"/>
  <c r="BZ156" i="8"/>
  <c r="CA156" i="8"/>
  <c r="CB156" i="8"/>
  <c r="CC156" i="8"/>
  <c r="CD156" i="8"/>
  <c r="CE156" i="8"/>
  <c r="CF156" i="8"/>
  <c r="E157" i="8"/>
  <c r="F157" i="8"/>
  <c r="G157" i="8"/>
  <c r="H157" i="8"/>
  <c r="I157" i="8"/>
  <c r="J157" i="8"/>
  <c r="K157" i="8"/>
  <c r="L157" i="8"/>
  <c r="M157" i="8"/>
  <c r="N157" i="8"/>
  <c r="O157" i="8"/>
  <c r="P157" i="8"/>
  <c r="Q157" i="8"/>
  <c r="R157" i="8"/>
  <c r="S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AJ157" i="8"/>
  <c r="AK157" i="8"/>
  <c r="AL157" i="8"/>
  <c r="AM157" i="8"/>
  <c r="AN157" i="8"/>
  <c r="AO157" i="8"/>
  <c r="AP157" i="8"/>
  <c r="AQ157" i="8"/>
  <c r="AR157" i="8"/>
  <c r="AS157" i="8"/>
  <c r="AT157" i="8"/>
  <c r="AU157" i="8"/>
  <c r="AV157" i="8"/>
  <c r="AW157" i="8"/>
  <c r="AX157" i="8"/>
  <c r="AY157" i="8"/>
  <c r="AZ157" i="8"/>
  <c r="BA157" i="8"/>
  <c r="BB157" i="8"/>
  <c r="BC157" i="8"/>
  <c r="BD157" i="8"/>
  <c r="BE157" i="8"/>
  <c r="BF157" i="8"/>
  <c r="BG157" i="8"/>
  <c r="BH157" i="8"/>
  <c r="BI157" i="8"/>
  <c r="BJ157" i="8"/>
  <c r="BK157" i="8"/>
  <c r="BL157" i="8"/>
  <c r="BM157" i="8"/>
  <c r="BN157" i="8"/>
  <c r="BO157" i="8"/>
  <c r="BP157" i="8"/>
  <c r="BQ157" i="8"/>
  <c r="BR157" i="8"/>
  <c r="BS157" i="8"/>
  <c r="BT157" i="8"/>
  <c r="BU157" i="8"/>
  <c r="BV157" i="8"/>
  <c r="BW157" i="8"/>
  <c r="BX157" i="8"/>
  <c r="BY157" i="8"/>
  <c r="BZ157" i="8"/>
  <c r="CA157" i="8"/>
  <c r="CB157" i="8"/>
  <c r="CC157" i="8"/>
  <c r="CD157" i="8"/>
  <c r="CE157" i="8"/>
  <c r="CF157" i="8"/>
  <c r="E158" i="8"/>
  <c r="F158" i="8"/>
  <c r="G158" i="8"/>
  <c r="H158" i="8"/>
  <c r="I158" i="8"/>
  <c r="J158" i="8"/>
  <c r="K158" i="8"/>
  <c r="L158" i="8"/>
  <c r="M158" i="8"/>
  <c r="N158" i="8"/>
  <c r="O158" i="8"/>
  <c r="P158" i="8"/>
  <c r="Q158" i="8"/>
  <c r="R158" i="8"/>
  <c r="S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AJ158" i="8"/>
  <c r="AK158" i="8"/>
  <c r="AL158" i="8"/>
  <c r="AM158" i="8"/>
  <c r="AN158" i="8"/>
  <c r="AO158" i="8"/>
  <c r="AP158" i="8"/>
  <c r="AQ158" i="8"/>
  <c r="AR158" i="8"/>
  <c r="AS158" i="8"/>
  <c r="AT158" i="8"/>
  <c r="AU158" i="8"/>
  <c r="AV158" i="8"/>
  <c r="AW158" i="8"/>
  <c r="AX158" i="8"/>
  <c r="AY158" i="8"/>
  <c r="AZ158" i="8"/>
  <c r="BA158" i="8"/>
  <c r="BB158" i="8"/>
  <c r="BC158" i="8"/>
  <c r="BD158" i="8"/>
  <c r="BE158" i="8"/>
  <c r="BF158" i="8"/>
  <c r="BG158" i="8"/>
  <c r="BH158" i="8"/>
  <c r="BI158" i="8"/>
  <c r="BJ158" i="8"/>
  <c r="BK158" i="8"/>
  <c r="BL158" i="8"/>
  <c r="BM158" i="8"/>
  <c r="BN158" i="8"/>
  <c r="BO158" i="8"/>
  <c r="BP158" i="8"/>
  <c r="BQ158" i="8"/>
  <c r="BR158" i="8"/>
  <c r="BS158" i="8"/>
  <c r="BT158" i="8"/>
  <c r="BU158" i="8"/>
  <c r="BV158" i="8"/>
  <c r="BW158" i="8"/>
  <c r="BX158" i="8"/>
  <c r="BY158" i="8"/>
  <c r="BZ158" i="8"/>
  <c r="CA158" i="8"/>
  <c r="CB158" i="8"/>
  <c r="CC158" i="8"/>
  <c r="CD158" i="8"/>
  <c r="CE158" i="8"/>
  <c r="CF158" i="8"/>
  <c r="E159" i="8"/>
  <c r="F159" i="8"/>
  <c r="G159" i="8"/>
  <c r="H159" i="8"/>
  <c r="I159" i="8"/>
  <c r="J159" i="8"/>
  <c r="K159" i="8"/>
  <c r="L159" i="8"/>
  <c r="M159" i="8"/>
  <c r="N159" i="8"/>
  <c r="O159" i="8"/>
  <c r="P159" i="8"/>
  <c r="Q159" i="8"/>
  <c r="R159" i="8"/>
  <c r="S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AJ159" i="8"/>
  <c r="AK159" i="8"/>
  <c r="AL159" i="8"/>
  <c r="AM159" i="8"/>
  <c r="AN159" i="8"/>
  <c r="AO159" i="8"/>
  <c r="AP159" i="8"/>
  <c r="AQ159" i="8"/>
  <c r="AR159" i="8"/>
  <c r="AS159" i="8"/>
  <c r="AT159" i="8"/>
  <c r="AU159" i="8"/>
  <c r="AV159" i="8"/>
  <c r="AW159" i="8"/>
  <c r="AX159" i="8"/>
  <c r="AY159" i="8"/>
  <c r="AZ159" i="8"/>
  <c r="BA159" i="8"/>
  <c r="BB159" i="8"/>
  <c r="BC159" i="8"/>
  <c r="BD159" i="8"/>
  <c r="BE159" i="8"/>
  <c r="BF159" i="8"/>
  <c r="BG159" i="8"/>
  <c r="BH159" i="8"/>
  <c r="BI159" i="8"/>
  <c r="BJ159" i="8"/>
  <c r="BK159" i="8"/>
  <c r="BL159" i="8"/>
  <c r="BM159" i="8"/>
  <c r="BN159" i="8"/>
  <c r="BO159" i="8"/>
  <c r="BP159" i="8"/>
  <c r="BQ159" i="8"/>
  <c r="BR159" i="8"/>
  <c r="BS159" i="8"/>
  <c r="BT159" i="8"/>
  <c r="BU159" i="8"/>
  <c r="BV159" i="8"/>
  <c r="BW159" i="8"/>
  <c r="BX159" i="8"/>
  <c r="BY159" i="8"/>
  <c r="BZ159" i="8"/>
  <c r="CA159" i="8"/>
  <c r="CB159" i="8"/>
  <c r="CC159" i="8"/>
  <c r="CD159" i="8"/>
  <c r="CE159" i="8"/>
  <c r="CF159" i="8"/>
  <c r="E160" i="8"/>
  <c r="F160" i="8"/>
  <c r="G160" i="8"/>
  <c r="H160" i="8"/>
  <c r="I160" i="8"/>
  <c r="J160" i="8"/>
  <c r="K160" i="8"/>
  <c r="L160" i="8"/>
  <c r="M160" i="8"/>
  <c r="N160" i="8"/>
  <c r="O160" i="8"/>
  <c r="P160" i="8"/>
  <c r="Q160" i="8"/>
  <c r="R160" i="8"/>
  <c r="S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AJ160" i="8"/>
  <c r="AK160" i="8"/>
  <c r="AL160" i="8"/>
  <c r="AM160" i="8"/>
  <c r="AN160" i="8"/>
  <c r="AO160" i="8"/>
  <c r="AP160" i="8"/>
  <c r="AQ160" i="8"/>
  <c r="AR160" i="8"/>
  <c r="AS160" i="8"/>
  <c r="AT160" i="8"/>
  <c r="AU160" i="8"/>
  <c r="AV160" i="8"/>
  <c r="AW160" i="8"/>
  <c r="AX160" i="8"/>
  <c r="AY160" i="8"/>
  <c r="AZ160" i="8"/>
  <c r="BA160" i="8"/>
  <c r="BB160" i="8"/>
  <c r="BC160" i="8"/>
  <c r="BD160" i="8"/>
  <c r="BE160" i="8"/>
  <c r="BF160" i="8"/>
  <c r="BG160" i="8"/>
  <c r="BH160" i="8"/>
  <c r="BI160" i="8"/>
  <c r="BJ160" i="8"/>
  <c r="BK160" i="8"/>
  <c r="BL160" i="8"/>
  <c r="BM160" i="8"/>
  <c r="BN160" i="8"/>
  <c r="BO160" i="8"/>
  <c r="BP160" i="8"/>
  <c r="BQ160" i="8"/>
  <c r="BR160" i="8"/>
  <c r="BS160" i="8"/>
  <c r="BT160" i="8"/>
  <c r="BU160" i="8"/>
  <c r="BV160" i="8"/>
  <c r="BW160" i="8"/>
  <c r="BX160" i="8"/>
  <c r="BY160" i="8"/>
  <c r="BZ160" i="8"/>
  <c r="CA160" i="8"/>
  <c r="CB160" i="8"/>
  <c r="CC160" i="8"/>
  <c r="CD160" i="8"/>
  <c r="CE160" i="8"/>
  <c r="CF160" i="8"/>
  <c r="E161" i="8"/>
  <c r="F161" i="8"/>
  <c r="G161" i="8"/>
  <c r="H161" i="8"/>
  <c r="I161" i="8"/>
  <c r="J161" i="8"/>
  <c r="K161" i="8"/>
  <c r="L161" i="8"/>
  <c r="M161" i="8"/>
  <c r="N161" i="8"/>
  <c r="O161" i="8"/>
  <c r="P161" i="8"/>
  <c r="Q161" i="8"/>
  <c r="R161" i="8"/>
  <c r="S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AJ161" i="8"/>
  <c r="AK161" i="8"/>
  <c r="AL161" i="8"/>
  <c r="AM161" i="8"/>
  <c r="AN161" i="8"/>
  <c r="AO161" i="8"/>
  <c r="AP161" i="8"/>
  <c r="AQ161" i="8"/>
  <c r="AR161" i="8"/>
  <c r="AS161" i="8"/>
  <c r="AT161" i="8"/>
  <c r="AU161" i="8"/>
  <c r="AV161" i="8"/>
  <c r="AW161" i="8"/>
  <c r="AX161" i="8"/>
  <c r="AY161" i="8"/>
  <c r="AZ161" i="8"/>
  <c r="BA161" i="8"/>
  <c r="BB161" i="8"/>
  <c r="BC161" i="8"/>
  <c r="BD161" i="8"/>
  <c r="BE161" i="8"/>
  <c r="BF161" i="8"/>
  <c r="BG161" i="8"/>
  <c r="BH161" i="8"/>
  <c r="BI161" i="8"/>
  <c r="BJ161" i="8"/>
  <c r="BK161" i="8"/>
  <c r="BL161" i="8"/>
  <c r="BM161" i="8"/>
  <c r="BN161" i="8"/>
  <c r="BO161" i="8"/>
  <c r="BP161" i="8"/>
  <c r="BQ161" i="8"/>
  <c r="BR161" i="8"/>
  <c r="BS161" i="8"/>
  <c r="BT161" i="8"/>
  <c r="BU161" i="8"/>
  <c r="BV161" i="8"/>
  <c r="BW161" i="8"/>
  <c r="BX161" i="8"/>
  <c r="BY161" i="8"/>
  <c r="BZ161" i="8"/>
  <c r="CA161" i="8"/>
  <c r="CB161" i="8"/>
  <c r="CC161" i="8"/>
  <c r="CD161" i="8"/>
  <c r="CE161" i="8"/>
  <c r="CF161" i="8"/>
  <c r="E162" i="8"/>
  <c r="F162" i="8"/>
  <c r="G162" i="8"/>
  <c r="H162" i="8"/>
  <c r="I162" i="8"/>
  <c r="J162" i="8"/>
  <c r="K162" i="8"/>
  <c r="L162" i="8"/>
  <c r="M162" i="8"/>
  <c r="N162" i="8"/>
  <c r="O162" i="8"/>
  <c r="P162" i="8"/>
  <c r="Q162" i="8"/>
  <c r="R162" i="8"/>
  <c r="S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AJ162" i="8"/>
  <c r="AK162" i="8"/>
  <c r="AL162" i="8"/>
  <c r="AM162" i="8"/>
  <c r="AN162" i="8"/>
  <c r="AO162" i="8"/>
  <c r="AP162" i="8"/>
  <c r="AQ162" i="8"/>
  <c r="AR162" i="8"/>
  <c r="AS162" i="8"/>
  <c r="AT162" i="8"/>
  <c r="AU162" i="8"/>
  <c r="AV162" i="8"/>
  <c r="AW162" i="8"/>
  <c r="AX162" i="8"/>
  <c r="AY162" i="8"/>
  <c r="AZ162" i="8"/>
  <c r="BA162" i="8"/>
  <c r="BB162" i="8"/>
  <c r="BC162" i="8"/>
  <c r="BD162" i="8"/>
  <c r="BE162" i="8"/>
  <c r="BF162" i="8"/>
  <c r="BG162" i="8"/>
  <c r="BH162" i="8"/>
  <c r="BI162" i="8"/>
  <c r="BJ162" i="8"/>
  <c r="BK162" i="8"/>
  <c r="BL162" i="8"/>
  <c r="BM162" i="8"/>
  <c r="BN162" i="8"/>
  <c r="BO162" i="8"/>
  <c r="BP162" i="8"/>
  <c r="BQ162" i="8"/>
  <c r="BR162" i="8"/>
  <c r="BS162" i="8"/>
  <c r="BT162" i="8"/>
  <c r="BU162" i="8"/>
  <c r="BV162" i="8"/>
  <c r="BW162" i="8"/>
  <c r="BX162" i="8"/>
  <c r="BY162" i="8"/>
  <c r="BZ162" i="8"/>
  <c r="CA162" i="8"/>
  <c r="CB162" i="8"/>
  <c r="CC162" i="8"/>
  <c r="CD162" i="8"/>
  <c r="CE162" i="8"/>
  <c r="CF162" i="8"/>
  <c r="E163" i="8"/>
  <c r="F163" i="8"/>
  <c r="G163" i="8"/>
  <c r="H163" i="8"/>
  <c r="I163" i="8"/>
  <c r="J163" i="8"/>
  <c r="K163" i="8"/>
  <c r="L163" i="8"/>
  <c r="M163" i="8"/>
  <c r="N163" i="8"/>
  <c r="O163" i="8"/>
  <c r="P163" i="8"/>
  <c r="Q163" i="8"/>
  <c r="R163" i="8"/>
  <c r="S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AJ163" i="8"/>
  <c r="AK163" i="8"/>
  <c r="AL163" i="8"/>
  <c r="AM163" i="8"/>
  <c r="AN163" i="8"/>
  <c r="AO163" i="8"/>
  <c r="AP163" i="8"/>
  <c r="AQ163" i="8"/>
  <c r="AR163" i="8"/>
  <c r="AS163" i="8"/>
  <c r="AT163" i="8"/>
  <c r="AU163" i="8"/>
  <c r="AV163" i="8"/>
  <c r="AW163" i="8"/>
  <c r="AX163" i="8"/>
  <c r="AY163" i="8"/>
  <c r="AZ163" i="8"/>
  <c r="BA163" i="8"/>
  <c r="BB163" i="8"/>
  <c r="BC163" i="8"/>
  <c r="BD163" i="8"/>
  <c r="BE163" i="8"/>
  <c r="BF163" i="8"/>
  <c r="BG163" i="8"/>
  <c r="BH163" i="8"/>
  <c r="BI163" i="8"/>
  <c r="BJ163" i="8"/>
  <c r="BK163" i="8"/>
  <c r="BL163" i="8"/>
  <c r="BM163" i="8"/>
  <c r="BN163" i="8"/>
  <c r="BO163" i="8"/>
  <c r="BP163" i="8"/>
  <c r="BQ163" i="8"/>
  <c r="BR163" i="8"/>
  <c r="BS163" i="8"/>
  <c r="BT163" i="8"/>
  <c r="BU163" i="8"/>
  <c r="BV163" i="8"/>
  <c r="BW163" i="8"/>
  <c r="BX163" i="8"/>
  <c r="BY163" i="8"/>
  <c r="BZ163" i="8"/>
  <c r="CA163" i="8"/>
  <c r="CB163" i="8"/>
  <c r="CC163" i="8"/>
  <c r="CD163" i="8"/>
  <c r="CE163" i="8"/>
  <c r="CF163" i="8"/>
  <c r="E164" i="8"/>
  <c r="F164" i="8"/>
  <c r="G164" i="8"/>
  <c r="H164" i="8"/>
  <c r="I164" i="8"/>
  <c r="J164" i="8"/>
  <c r="K164" i="8"/>
  <c r="L164" i="8"/>
  <c r="M164" i="8"/>
  <c r="N164" i="8"/>
  <c r="O164" i="8"/>
  <c r="P164" i="8"/>
  <c r="Q164" i="8"/>
  <c r="R164" i="8"/>
  <c r="S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AJ164" i="8"/>
  <c r="AK164" i="8"/>
  <c r="AL164" i="8"/>
  <c r="AM164" i="8"/>
  <c r="AN164" i="8"/>
  <c r="AO164" i="8"/>
  <c r="AP164" i="8"/>
  <c r="AQ164" i="8"/>
  <c r="AR164" i="8"/>
  <c r="AS164" i="8"/>
  <c r="AT164" i="8"/>
  <c r="AU164" i="8"/>
  <c r="AV164" i="8"/>
  <c r="AW164" i="8"/>
  <c r="AX164" i="8"/>
  <c r="AY164" i="8"/>
  <c r="AZ164" i="8"/>
  <c r="BA164" i="8"/>
  <c r="BB164" i="8"/>
  <c r="BC164" i="8"/>
  <c r="BD164" i="8"/>
  <c r="BE164" i="8"/>
  <c r="BF164" i="8"/>
  <c r="BG164" i="8"/>
  <c r="BH164" i="8"/>
  <c r="BI164" i="8"/>
  <c r="BJ164" i="8"/>
  <c r="BK164" i="8"/>
  <c r="BL164" i="8"/>
  <c r="BM164" i="8"/>
  <c r="BN164" i="8"/>
  <c r="BO164" i="8"/>
  <c r="BP164" i="8"/>
  <c r="BQ164" i="8"/>
  <c r="BR164" i="8"/>
  <c r="BS164" i="8"/>
  <c r="BT164" i="8"/>
  <c r="BU164" i="8"/>
  <c r="BV164" i="8"/>
  <c r="BW164" i="8"/>
  <c r="BX164" i="8"/>
  <c r="BY164" i="8"/>
  <c r="BZ164" i="8"/>
  <c r="CA164" i="8"/>
  <c r="CB164" i="8"/>
  <c r="CC164" i="8"/>
  <c r="CD164" i="8"/>
  <c r="CE164" i="8"/>
  <c r="CF164" i="8"/>
  <c r="E165" i="8"/>
  <c r="F165" i="8"/>
  <c r="G165" i="8"/>
  <c r="H165" i="8"/>
  <c r="I165" i="8"/>
  <c r="J165" i="8"/>
  <c r="K165" i="8"/>
  <c r="L165" i="8"/>
  <c r="M165" i="8"/>
  <c r="N165" i="8"/>
  <c r="O165" i="8"/>
  <c r="P165" i="8"/>
  <c r="Q165" i="8"/>
  <c r="R165" i="8"/>
  <c r="S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AJ165" i="8"/>
  <c r="AK165" i="8"/>
  <c r="AL165" i="8"/>
  <c r="AM165" i="8"/>
  <c r="AN165" i="8"/>
  <c r="AO165" i="8"/>
  <c r="AP165" i="8"/>
  <c r="AQ165" i="8"/>
  <c r="AR165" i="8"/>
  <c r="AS165" i="8"/>
  <c r="AT165" i="8"/>
  <c r="AU165" i="8"/>
  <c r="AV165" i="8"/>
  <c r="AW165" i="8"/>
  <c r="AX165" i="8"/>
  <c r="AY165" i="8"/>
  <c r="AZ165" i="8"/>
  <c r="BA165" i="8"/>
  <c r="BB165" i="8"/>
  <c r="BC165" i="8"/>
  <c r="BD165" i="8"/>
  <c r="BE165" i="8"/>
  <c r="BF165" i="8"/>
  <c r="BG165" i="8"/>
  <c r="BH165" i="8"/>
  <c r="BI165" i="8"/>
  <c r="BJ165" i="8"/>
  <c r="BK165" i="8"/>
  <c r="BL165" i="8"/>
  <c r="BM165" i="8"/>
  <c r="BN165" i="8"/>
  <c r="BO165" i="8"/>
  <c r="BP165" i="8"/>
  <c r="BQ165" i="8"/>
  <c r="BR165" i="8"/>
  <c r="BS165" i="8"/>
  <c r="BT165" i="8"/>
  <c r="BU165" i="8"/>
  <c r="BV165" i="8"/>
  <c r="BW165" i="8"/>
  <c r="BX165" i="8"/>
  <c r="BY165" i="8"/>
  <c r="BZ165" i="8"/>
  <c r="CA165" i="8"/>
  <c r="CB165" i="8"/>
  <c r="CC165" i="8"/>
  <c r="CD165" i="8"/>
  <c r="CE165" i="8"/>
  <c r="CF165" i="8"/>
  <c r="E166" i="8"/>
  <c r="F166" i="8"/>
  <c r="G166" i="8"/>
  <c r="H166" i="8"/>
  <c r="I166" i="8"/>
  <c r="J166" i="8"/>
  <c r="K166" i="8"/>
  <c r="L166" i="8"/>
  <c r="M166" i="8"/>
  <c r="N166" i="8"/>
  <c r="O166" i="8"/>
  <c r="P166" i="8"/>
  <c r="Q166" i="8"/>
  <c r="R166" i="8"/>
  <c r="S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AJ166" i="8"/>
  <c r="AK166" i="8"/>
  <c r="AL166" i="8"/>
  <c r="AM166" i="8"/>
  <c r="AN166" i="8"/>
  <c r="AO166" i="8"/>
  <c r="AP166" i="8"/>
  <c r="AQ166" i="8"/>
  <c r="AR166" i="8"/>
  <c r="AS166" i="8"/>
  <c r="AT166" i="8"/>
  <c r="AU166" i="8"/>
  <c r="AV166" i="8"/>
  <c r="AW166" i="8"/>
  <c r="AX166" i="8"/>
  <c r="AY166" i="8"/>
  <c r="AZ166" i="8"/>
  <c r="BA166" i="8"/>
  <c r="BB166" i="8"/>
  <c r="BC166" i="8"/>
  <c r="BD166" i="8"/>
  <c r="BE166" i="8"/>
  <c r="BF166" i="8"/>
  <c r="BG166" i="8"/>
  <c r="BH166" i="8"/>
  <c r="BI166" i="8"/>
  <c r="BJ166" i="8"/>
  <c r="BK166" i="8"/>
  <c r="BL166" i="8"/>
  <c r="BM166" i="8"/>
  <c r="BN166" i="8"/>
  <c r="BO166" i="8"/>
  <c r="BP166" i="8"/>
  <c r="BQ166" i="8"/>
  <c r="BR166" i="8"/>
  <c r="BS166" i="8"/>
  <c r="BT166" i="8"/>
  <c r="BU166" i="8"/>
  <c r="BV166" i="8"/>
  <c r="BW166" i="8"/>
  <c r="BX166" i="8"/>
  <c r="BY166" i="8"/>
  <c r="BZ166" i="8"/>
  <c r="CA166" i="8"/>
  <c r="CB166" i="8"/>
  <c r="CC166" i="8"/>
  <c r="CD166" i="8"/>
  <c r="CE166" i="8"/>
  <c r="CF166" i="8"/>
  <c r="E167" i="8"/>
  <c r="F167" i="8"/>
  <c r="G167" i="8"/>
  <c r="H167" i="8"/>
  <c r="I167" i="8"/>
  <c r="J167" i="8"/>
  <c r="K167" i="8"/>
  <c r="L167" i="8"/>
  <c r="M167" i="8"/>
  <c r="N167" i="8"/>
  <c r="O167" i="8"/>
  <c r="P167" i="8"/>
  <c r="Q167" i="8"/>
  <c r="R167" i="8"/>
  <c r="S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AJ167" i="8"/>
  <c r="AK167" i="8"/>
  <c r="AL167" i="8"/>
  <c r="AM167" i="8"/>
  <c r="AN167" i="8"/>
  <c r="AO167" i="8"/>
  <c r="AP167" i="8"/>
  <c r="AQ167" i="8"/>
  <c r="AR167" i="8"/>
  <c r="AS167" i="8"/>
  <c r="AT167" i="8"/>
  <c r="AU167" i="8"/>
  <c r="AV167" i="8"/>
  <c r="AW167" i="8"/>
  <c r="AX167" i="8"/>
  <c r="AY167" i="8"/>
  <c r="AZ167" i="8"/>
  <c r="BA167" i="8"/>
  <c r="BB167" i="8"/>
  <c r="BC167" i="8"/>
  <c r="BD167" i="8"/>
  <c r="BE167" i="8"/>
  <c r="BF167" i="8"/>
  <c r="BG167" i="8"/>
  <c r="BH167" i="8"/>
  <c r="BI167" i="8"/>
  <c r="BJ167" i="8"/>
  <c r="BK167" i="8"/>
  <c r="BL167" i="8"/>
  <c r="BM167" i="8"/>
  <c r="BN167" i="8"/>
  <c r="BO167" i="8"/>
  <c r="BP167" i="8"/>
  <c r="BQ167" i="8"/>
  <c r="BR167" i="8"/>
  <c r="BS167" i="8"/>
  <c r="BT167" i="8"/>
  <c r="BU167" i="8"/>
  <c r="BV167" i="8"/>
  <c r="BW167" i="8"/>
  <c r="BX167" i="8"/>
  <c r="BY167" i="8"/>
  <c r="BZ167" i="8"/>
  <c r="CA167" i="8"/>
  <c r="CB167" i="8"/>
  <c r="CC167" i="8"/>
  <c r="CD167" i="8"/>
  <c r="CE167" i="8"/>
  <c r="CF167" i="8"/>
  <c r="E168" i="8"/>
  <c r="F168" i="8"/>
  <c r="G168" i="8"/>
  <c r="H168" i="8"/>
  <c r="I168" i="8"/>
  <c r="J168" i="8"/>
  <c r="K168" i="8"/>
  <c r="L168" i="8"/>
  <c r="M168" i="8"/>
  <c r="N168" i="8"/>
  <c r="O168" i="8"/>
  <c r="P168" i="8"/>
  <c r="Q168" i="8"/>
  <c r="R168" i="8"/>
  <c r="S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AJ168" i="8"/>
  <c r="AK168" i="8"/>
  <c r="AL168" i="8"/>
  <c r="AM168" i="8"/>
  <c r="AN168" i="8"/>
  <c r="AO168" i="8"/>
  <c r="AP168" i="8"/>
  <c r="AQ168" i="8"/>
  <c r="AR168" i="8"/>
  <c r="AS168" i="8"/>
  <c r="AT168" i="8"/>
  <c r="AU168" i="8"/>
  <c r="AV168" i="8"/>
  <c r="AW168" i="8"/>
  <c r="AX168" i="8"/>
  <c r="AY168" i="8"/>
  <c r="AZ168" i="8"/>
  <c r="BA168" i="8"/>
  <c r="BB168" i="8"/>
  <c r="BC168" i="8"/>
  <c r="BD168" i="8"/>
  <c r="BE168" i="8"/>
  <c r="BF168" i="8"/>
  <c r="BG168" i="8"/>
  <c r="BH168" i="8"/>
  <c r="BI168" i="8"/>
  <c r="BJ168" i="8"/>
  <c r="BK168" i="8"/>
  <c r="BL168" i="8"/>
  <c r="BM168" i="8"/>
  <c r="BN168" i="8"/>
  <c r="BO168" i="8"/>
  <c r="BP168" i="8"/>
  <c r="BQ168" i="8"/>
  <c r="BR168" i="8"/>
  <c r="BS168" i="8"/>
  <c r="BT168" i="8"/>
  <c r="BU168" i="8"/>
  <c r="BV168" i="8"/>
  <c r="BW168" i="8"/>
  <c r="BX168" i="8"/>
  <c r="BY168" i="8"/>
  <c r="BZ168" i="8"/>
  <c r="CA168" i="8"/>
  <c r="CB168" i="8"/>
  <c r="CC168" i="8"/>
  <c r="CD168" i="8"/>
  <c r="CE168" i="8"/>
  <c r="CF168" i="8"/>
  <c r="E169" i="8"/>
  <c r="F169" i="8"/>
  <c r="G169" i="8"/>
  <c r="H169" i="8"/>
  <c r="I169" i="8"/>
  <c r="J169" i="8"/>
  <c r="K169" i="8"/>
  <c r="L169" i="8"/>
  <c r="M169" i="8"/>
  <c r="N169" i="8"/>
  <c r="O169" i="8"/>
  <c r="P169" i="8"/>
  <c r="Q169" i="8"/>
  <c r="R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AJ169" i="8"/>
  <c r="AK169" i="8"/>
  <c r="AL169" i="8"/>
  <c r="AM169" i="8"/>
  <c r="AN169" i="8"/>
  <c r="AO169" i="8"/>
  <c r="AP169" i="8"/>
  <c r="AQ169" i="8"/>
  <c r="AR169" i="8"/>
  <c r="AS169" i="8"/>
  <c r="AT169" i="8"/>
  <c r="AU169" i="8"/>
  <c r="AV169" i="8"/>
  <c r="AW169" i="8"/>
  <c r="AX169" i="8"/>
  <c r="AY169" i="8"/>
  <c r="AZ169" i="8"/>
  <c r="BA169" i="8"/>
  <c r="BB169" i="8"/>
  <c r="BC169" i="8"/>
  <c r="BD169" i="8"/>
  <c r="BE169" i="8"/>
  <c r="BF169" i="8"/>
  <c r="BG169" i="8"/>
  <c r="BH169" i="8"/>
  <c r="BI169" i="8"/>
  <c r="BJ169" i="8"/>
  <c r="BK169" i="8"/>
  <c r="BL169" i="8"/>
  <c r="BM169" i="8"/>
  <c r="BN169" i="8"/>
  <c r="BO169" i="8"/>
  <c r="BP169" i="8"/>
  <c r="BQ169" i="8"/>
  <c r="BR169" i="8"/>
  <c r="BS169" i="8"/>
  <c r="BT169" i="8"/>
  <c r="BU169" i="8"/>
  <c r="BV169" i="8"/>
  <c r="BW169" i="8"/>
  <c r="BX169" i="8"/>
  <c r="BY169" i="8"/>
  <c r="BZ169" i="8"/>
  <c r="CA169" i="8"/>
  <c r="CB169" i="8"/>
  <c r="CC169" i="8"/>
  <c r="CD169" i="8"/>
  <c r="CE169" i="8"/>
  <c r="CF169" i="8"/>
  <c r="E170" i="8"/>
  <c r="F170" i="8"/>
  <c r="G170" i="8"/>
  <c r="H170" i="8"/>
  <c r="I170" i="8"/>
  <c r="J170" i="8"/>
  <c r="K170" i="8"/>
  <c r="L170" i="8"/>
  <c r="M170" i="8"/>
  <c r="N170" i="8"/>
  <c r="O170" i="8"/>
  <c r="P170" i="8"/>
  <c r="Q170" i="8"/>
  <c r="R170" i="8"/>
  <c r="S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AJ170" i="8"/>
  <c r="AK170" i="8"/>
  <c r="AL170" i="8"/>
  <c r="AM170" i="8"/>
  <c r="AN170" i="8"/>
  <c r="AO170" i="8"/>
  <c r="AP170" i="8"/>
  <c r="AQ170" i="8"/>
  <c r="AR170" i="8"/>
  <c r="AS170" i="8"/>
  <c r="AT170" i="8"/>
  <c r="AU170" i="8"/>
  <c r="AV170" i="8"/>
  <c r="AW170" i="8"/>
  <c r="AX170" i="8"/>
  <c r="AY170" i="8"/>
  <c r="AZ170" i="8"/>
  <c r="BA170" i="8"/>
  <c r="BB170" i="8"/>
  <c r="BC170" i="8"/>
  <c r="BD170" i="8"/>
  <c r="BE170" i="8"/>
  <c r="BF170" i="8"/>
  <c r="BG170" i="8"/>
  <c r="BH170" i="8"/>
  <c r="BI170" i="8"/>
  <c r="BJ170" i="8"/>
  <c r="BK170" i="8"/>
  <c r="BL170" i="8"/>
  <c r="BM170" i="8"/>
  <c r="BN170" i="8"/>
  <c r="BO170" i="8"/>
  <c r="BP170" i="8"/>
  <c r="BQ170" i="8"/>
  <c r="BR170" i="8"/>
  <c r="BS170" i="8"/>
  <c r="BT170" i="8"/>
  <c r="BU170" i="8"/>
  <c r="BV170" i="8"/>
  <c r="BW170" i="8"/>
  <c r="BX170" i="8"/>
  <c r="BY170" i="8"/>
  <c r="BZ170" i="8"/>
  <c r="CA170" i="8"/>
  <c r="CB170" i="8"/>
  <c r="CC170" i="8"/>
  <c r="CD170" i="8"/>
  <c r="CE170" i="8"/>
  <c r="CF170" i="8"/>
  <c r="E9" i="8" a="1"/>
  <c r="E9" i="8"/>
  <c r="F9" i="8"/>
  <c r="G9" i="8"/>
  <c r="H9" i="8"/>
  <c r="I9" i="8"/>
  <c r="J9" i="8"/>
  <c r="K9" i="8"/>
  <c r="L9" i="8"/>
  <c r="M9" i="8"/>
  <c r="N9" i="8"/>
  <c r="O9" i="8"/>
  <c r="P9" i="8"/>
  <c r="E10" i="8"/>
  <c r="F10" i="8"/>
  <c r="G10" i="8"/>
  <c r="H10" i="8"/>
  <c r="I10" i="8"/>
  <c r="J10" i="8"/>
  <c r="K10" i="8"/>
  <c r="L10" i="8"/>
  <c r="M10" i="8"/>
  <c r="N10" i="8"/>
  <c r="O10" i="8"/>
  <c r="P10" i="8"/>
  <c r="E11" i="8"/>
  <c r="F11" i="8"/>
  <c r="G11" i="8"/>
  <c r="H11" i="8"/>
  <c r="I11" i="8"/>
  <c r="J11" i="8"/>
  <c r="K11" i="8"/>
  <c r="L11" i="8"/>
  <c r="M11" i="8"/>
  <c r="N11" i="8"/>
  <c r="O11" i="8"/>
  <c r="P11" i="8"/>
  <c r="E12" i="8"/>
  <c r="F12" i="8"/>
  <c r="G12" i="8"/>
  <c r="H12" i="8"/>
  <c r="I12" i="8"/>
  <c r="J12" i="8"/>
  <c r="K12" i="8"/>
  <c r="L12" i="8"/>
  <c r="M12" i="8"/>
  <c r="N12" i="8"/>
  <c r="O12" i="8"/>
  <c r="P12" i="8"/>
  <c r="E13" i="8"/>
  <c r="F13" i="8"/>
  <c r="G13" i="8"/>
  <c r="H13" i="8"/>
  <c r="I13" i="8"/>
  <c r="J13" i="8"/>
  <c r="K13" i="8"/>
  <c r="L13" i="8"/>
  <c r="M13" i="8"/>
  <c r="N13" i="8"/>
  <c r="O13" i="8"/>
  <c r="P13" i="8"/>
  <c r="E14" i="8"/>
  <c r="F14" i="8"/>
  <c r="G14" i="8"/>
  <c r="H14" i="8"/>
  <c r="I14" i="8"/>
  <c r="J14" i="8"/>
  <c r="K14" i="8"/>
  <c r="L14" i="8"/>
  <c r="M14" i="8"/>
  <c r="N14" i="8"/>
  <c r="O14" i="8"/>
  <c r="P14" i="8"/>
  <c r="E15" i="8"/>
  <c r="F15" i="8"/>
  <c r="G15" i="8"/>
  <c r="H15" i="8"/>
  <c r="I15" i="8"/>
  <c r="J15" i="8"/>
  <c r="K15" i="8"/>
  <c r="L15" i="8"/>
  <c r="M15" i="8"/>
  <c r="N15" i="8"/>
  <c r="O15" i="8"/>
  <c r="P15" i="8"/>
  <c r="E16" i="8"/>
  <c r="F16" i="8"/>
  <c r="G16" i="8"/>
  <c r="H16" i="8"/>
  <c r="I16" i="8"/>
  <c r="J16" i="8"/>
  <c r="K16" i="8"/>
  <c r="L16" i="8"/>
  <c r="M16" i="8"/>
  <c r="N16" i="8"/>
  <c r="O16" i="8"/>
  <c r="P16" i="8"/>
  <c r="E17" i="8"/>
  <c r="F17" i="8"/>
  <c r="G17" i="8"/>
  <c r="H17" i="8"/>
  <c r="I17" i="8"/>
  <c r="J17" i="8"/>
  <c r="K17" i="8"/>
  <c r="L17" i="8"/>
  <c r="M17" i="8"/>
  <c r="N17" i="8"/>
  <c r="O17" i="8"/>
  <c r="P17" i="8"/>
  <c r="E18" i="8"/>
  <c r="F18" i="8"/>
  <c r="G18" i="8"/>
  <c r="H18" i="8"/>
  <c r="I18" i="8"/>
  <c r="J18" i="8"/>
  <c r="K18" i="8"/>
  <c r="L18" i="8"/>
  <c r="M18" i="8"/>
  <c r="N18" i="8"/>
  <c r="O18" i="8"/>
  <c r="P18" i="8"/>
  <c r="E19" i="8"/>
  <c r="F19" i="8"/>
  <c r="G19" i="8"/>
  <c r="H19" i="8"/>
  <c r="I19" i="8"/>
  <c r="J19" i="8"/>
  <c r="K19" i="8"/>
  <c r="L19" i="8"/>
  <c r="M19" i="8"/>
  <c r="N19" i="8"/>
  <c r="O19" i="8"/>
  <c r="P19" i="8"/>
  <c r="E20" i="8"/>
  <c r="F20" i="8"/>
  <c r="G20" i="8"/>
  <c r="H20" i="8"/>
  <c r="I20" i="8"/>
  <c r="J20" i="8"/>
  <c r="K20" i="8"/>
  <c r="L20" i="8"/>
  <c r="M20" i="8"/>
  <c r="N20" i="8"/>
  <c r="O20" i="8"/>
  <c r="P20" i="8"/>
  <c r="E21" i="8"/>
  <c r="F21" i="8"/>
  <c r="G21" i="8"/>
  <c r="H21" i="8"/>
  <c r="I21" i="8"/>
  <c r="J21" i="8"/>
  <c r="K21" i="8"/>
  <c r="L21" i="8"/>
  <c r="M21" i="8"/>
  <c r="N21" i="8"/>
  <c r="O21" i="8"/>
  <c r="P21" i="8"/>
  <c r="E22" i="8"/>
  <c r="F22" i="8"/>
  <c r="G22" i="8"/>
  <c r="H22" i="8"/>
  <c r="I22" i="8"/>
  <c r="J22" i="8"/>
  <c r="K22" i="8"/>
  <c r="L22" i="8"/>
  <c r="M22" i="8"/>
  <c r="N22" i="8"/>
  <c r="O22" i="8"/>
  <c r="P22" i="8"/>
  <c r="E23" i="8"/>
  <c r="F23" i="8"/>
  <c r="G23" i="8"/>
  <c r="H23" i="8"/>
  <c r="I23" i="8"/>
  <c r="J23" i="8"/>
  <c r="K23" i="8"/>
  <c r="L23" i="8"/>
  <c r="M23" i="8"/>
  <c r="N23" i="8"/>
  <c r="O23" i="8"/>
  <c r="P23" i="8"/>
  <c r="E24" i="8"/>
  <c r="F24" i="8"/>
  <c r="G24" i="8"/>
  <c r="H24" i="8"/>
  <c r="I24" i="8"/>
  <c r="J24" i="8"/>
  <c r="K24" i="8"/>
  <c r="L24" i="8"/>
  <c r="M24" i="8"/>
  <c r="N24" i="8"/>
  <c r="O24" i="8"/>
  <c r="P24" i="8"/>
  <c r="E25" i="8"/>
  <c r="F25" i="8"/>
  <c r="G25" i="8"/>
  <c r="H25" i="8"/>
  <c r="I25" i="8"/>
  <c r="J25" i="8"/>
  <c r="K25" i="8"/>
  <c r="L25" i="8"/>
  <c r="M25" i="8"/>
  <c r="N25" i="8"/>
  <c r="O25" i="8"/>
  <c r="P25" i="8"/>
  <c r="E26" i="8"/>
  <c r="F26" i="8"/>
  <c r="G26" i="8"/>
  <c r="H26" i="8"/>
  <c r="I26" i="8"/>
  <c r="J26" i="8"/>
  <c r="K26" i="8"/>
  <c r="L26" i="8"/>
  <c r="M26" i="8"/>
  <c r="N26" i="8"/>
  <c r="O26" i="8"/>
  <c r="P26" i="8"/>
  <c r="E27" i="8"/>
  <c r="F27" i="8"/>
  <c r="G27" i="8"/>
  <c r="H27" i="8"/>
  <c r="I27" i="8"/>
  <c r="J27" i="8"/>
  <c r="K27" i="8"/>
  <c r="L27" i="8"/>
  <c r="M27" i="8"/>
  <c r="N27" i="8"/>
  <c r="O27" i="8"/>
  <c r="P27" i="8"/>
  <c r="E28" i="8"/>
  <c r="F28" i="8"/>
  <c r="G28" i="8"/>
  <c r="H28" i="8"/>
  <c r="I28" i="8"/>
  <c r="J28" i="8"/>
  <c r="K28" i="8"/>
  <c r="L28" i="8"/>
  <c r="M28" i="8"/>
  <c r="N28" i="8"/>
  <c r="O28" i="8"/>
  <c r="P28" i="8"/>
  <c r="E29" i="8"/>
  <c r="F29" i="8"/>
  <c r="G29" i="8"/>
  <c r="H29" i="8"/>
  <c r="I29" i="8"/>
  <c r="J29" i="8"/>
  <c r="K29" i="8"/>
  <c r="L29" i="8"/>
  <c r="M29" i="8"/>
  <c r="N29" i="8"/>
  <c r="O29" i="8"/>
  <c r="P29" i="8"/>
  <c r="E30" i="8"/>
  <c r="F30" i="8"/>
  <c r="G30" i="8"/>
  <c r="H30" i="8"/>
  <c r="I30" i="8"/>
  <c r="J30" i="8"/>
  <c r="K30" i="8"/>
  <c r="L30" i="8"/>
  <c r="M30" i="8"/>
  <c r="N30" i="8"/>
  <c r="O30" i="8"/>
  <c r="P30" i="8"/>
  <c r="E31" i="8"/>
  <c r="F31" i="8"/>
  <c r="G31" i="8"/>
  <c r="H31" i="8"/>
  <c r="I31" i="8"/>
  <c r="J31" i="8"/>
  <c r="K31" i="8"/>
  <c r="L31" i="8"/>
  <c r="M31" i="8"/>
  <c r="N31" i="8"/>
  <c r="O31" i="8"/>
  <c r="P31" i="8"/>
  <c r="E32" i="8"/>
  <c r="F32" i="8"/>
  <c r="G32" i="8"/>
  <c r="H32" i="8"/>
  <c r="I32" i="8"/>
  <c r="J32" i="8"/>
  <c r="K32" i="8"/>
  <c r="L32" i="8"/>
  <c r="M32" i="8"/>
  <c r="N32" i="8"/>
  <c r="O32" i="8"/>
  <c r="P32" i="8"/>
  <c r="E33" i="8"/>
  <c r="F33" i="8"/>
  <c r="G33" i="8"/>
  <c r="H33" i="8"/>
  <c r="I33" i="8"/>
  <c r="J33" i="8"/>
  <c r="K33" i="8"/>
  <c r="L33" i="8"/>
  <c r="M33" i="8"/>
  <c r="N33" i="8"/>
  <c r="O33" i="8"/>
  <c r="P33" i="8"/>
  <c r="E34" i="8"/>
  <c r="F34" i="8"/>
  <c r="G34" i="8"/>
  <c r="H34" i="8"/>
  <c r="I34" i="8"/>
  <c r="J34" i="8"/>
  <c r="K34" i="8"/>
  <c r="L34" i="8"/>
  <c r="M34" i="8"/>
  <c r="N34" i="8"/>
  <c r="O34" i="8"/>
  <c r="P34" i="8"/>
  <c r="E35" i="8"/>
  <c r="F35" i="8"/>
  <c r="G35" i="8"/>
  <c r="H35" i="8"/>
  <c r="I35" i="8"/>
  <c r="J35" i="8"/>
  <c r="K35" i="8"/>
  <c r="L35" i="8"/>
  <c r="M35" i="8"/>
  <c r="N35" i="8"/>
  <c r="O35" i="8"/>
  <c r="P35" i="8"/>
  <c r="E36" i="8"/>
  <c r="F36" i="8"/>
  <c r="G36" i="8"/>
  <c r="H36" i="8"/>
  <c r="I36" i="8"/>
  <c r="J36" i="8"/>
  <c r="K36" i="8"/>
  <c r="L36" i="8"/>
  <c r="M36" i="8"/>
  <c r="N36" i="8"/>
  <c r="O36" i="8"/>
  <c r="P36" i="8"/>
  <c r="E37" i="8"/>
  <c r="F37" i="8"/>
  <c r="G37" i="8"/>
  <c r="H37" i="8"/>
  <c r="I37" i="8"/>
  <c r="J37" i="8"/>
  <c r="K37" i="8"/>
  <c r="L37" i="8"/>
  <c r="M37" i="8"/>
  <c r="N37" i="8"/>
  <c r="O37" i="8"/>
  <c r="P37" i="8"/>
  <c r="E38" i="8"/>
  <c r="F38" i="8"/>
  <c r="G38" i="8"/>
  <c r="H38" i="8"/>
  <c r="I38" i="8"/>
  <c r="J38" i="8"/>
  <c r="K38" i="8"/>
  <c r="L38" i="8"/>
  <c r="M38" i="8"/>
  <c r="N38" i="8"/>
  <c r="O38" i="8"/>
  <c r="P38" i="8"/>
  <c r="E39" i="8"/>
  <c r="F39" i="8"/>
  <c r="G39" i="8"/>
  <c r="H39" i="8"/>
  <c r="I39" i="8"/>
  <c r="J39" i="8"/>
  <c r="K39" i="8"/>
  <c r="L39" i="8"/>
  <c r="M39" i="8"/>
  <c r="N39" i="8"/>
  <c r="O39" i="8"/>
  <c r="P39" i="8"/>
  <c r="E40" i="8"/>
  <c r="F40" i="8"/>
  <c r="G40" i="8"/>
  <c r="H40" i="8"/>
  <c r="I40" i="8"/>
  <c r="J40" i="8"/>
  <c r="K40" i="8"/>
  <c r="L40" i="8"/>
  <c r="M40" i="8"/>
  <c r="N40" i="8"/>
  <c r="O40" i="8"/>
  <c r="P40" i="8"/>
  <c r="E41" i="8"/>
  <c r="F41" i="8"/>
  <c r="G41" i="8"/>
  <c r="H41" i="8"/>
  <c r="I41" i="8"/>
  <c r="J41" i="8"/>
  <c r="K41" i="8"/>
  <c r="L41" i="8"/>
  <c r="M41" i="8"/>
  <c r="N41" i="8"/>
  <c r="O41" i="8"/>
  <c r="P41" i="8"/>
  <c r="E42" i="8"/>
  <c r="F42" i="8"/>
  <c r="G42" i="8"/>
  <c r="H42" i="8"/>
  <c r="I42" i="8"/>
  <c r="J42" i="8"/>
  <c r="K42" i="8"/>
  <c r="L42" i="8"/>
  <c r="M42" i="8"/>
  <c r="N42" i="8"/>
  <c r="O42" i="8"/>
  <c r="P42" i="8"/>
  <c r="E43" i="8"/>
  <c r="F43" i="8"/>
  <c r="G43" i="8"/>
  <c r="H43" i="8"/>
  <c r="I43" i="8"/>
  <c r="J43" i="8"/>
  <c r="K43" i="8"/>
  <c r="L43" i="8"/>
  <c r="M43" i="8"/>
  <c r="N43" i="8"/>
  <c r="O43" i="8"/>
  <c r="P43" i="8"/>
  <c r="E44" i="8"/>
  <c r="F44" i="8"/>
  <c r="G44" i="8"/>
  <c r="H44" i="8"/>
  <c r="I44" i="8"/>
  <c r="J44" i="8"/>
  <c r="K44" i="8"/>
  <c r="L44" i="8"/>
  <c r="M44" i="8"/>
  <c r="N44" i="8"/>
  <c r="O44" i="8"/>
  <c r="P44" i="8"/>
  <c r="E45" i="8"/>
  <c r="F45" i="8"/>
  <c r="G45" i="8"/>
  <c r="H45" i="8"/>
  <c r="I45" i="8"/>
  <c r="J45" i="8"/>
  <c r="K45" i="8"/>
  <c r="L45" i="8"/>
  <c r="M45" i="8"/>
  <c r="N45" i="8"/>
  <c r="O45" i="8"/>
  <c r="P45" i="8"/>
  <c r="E46" i="8"/>
  <c r="F46" i="8"/>
  <c r="G46" i="8"/>
  <c r="H46" i="8"/>
  <c r="I46" i="8"/>
  <c r="J46" i="8"/>
  <c r="K46" i="8"/>
  <c r="L46" i="8"/>
  <c r="M46" i="8"/>
  <c r="N46" i="8"/>
  <c r="O46" i="8"/>
  <c r="P46" i="8"/>
  <c r="E47" i="8"/>
  <c r="F47" i="8"/>
  <c r="G47" i="8"/>
  <c r="H47" i="8"/>
  <c r="I47" i="8"/>
  <c r="J47" i="8"/>
  <c r="K47" i="8"/>
  <c r="L47" i="8"/>
  <c r="M47" i="8"/>
  <c r="N47" i="8"/>
  <c r="O47" i="8"/>
  <c r="P47" i="8"/>
  <c r="E48" i="8"/>
  <c r="F48" i="8"/>
  <c r="G48" i="8"/>
  <c r="H48" i="8"/>
  <c r="I48" i="8"/>
  <c r="J48" i="8"/>
  <c r="K48" i="8"/>
  <c r="L48" i="8"/>
  <c r="M48" i="8"/>
  <c r="N48" i="8"/>
  <c r="O48" i="8"/>
  <c r="P48" i="8"/>
  <c r="E49" i="8"/>
  <c r="F49" i="8"/>
  <c r="G49" i="8"/>
  <c r="H49" i="8"/>
  <c r="I49" i="8"/>
  <c r="J49" i="8"/>
  <c r="K49" i="8"/>
  <c r="L49" i="8"/>
  <c r="M49" i="8"/>
  <c r="N49" i="8"/>
  <c r="O49" i="8"/>
  <c r="P49" i="8"/>
  <c r="E50" i="8"/>
  <c r="F50" i="8"/>
  <c r="G50" i="8"/>
  <c r="H50" i="8"/>
  <c r="I50" i="8"/>
  <c r="J50" i="8"/>
  <c r="K50" i="8"/>
  <c r="L50" i="8"/>
  <c r="M50" i="8"/>
  <c r="N50" i="8"/>
  <c r="O50" i="8"/>
  <c r="P50" i="8"/>
  <c r="E51" i="8"/>
  <c r="F51" i="8"/>
  <c r="G51" i="8"/>
  <c r="H51" i="8"/>
  <c r="I51" i="8"/>
  <c r="J51" i="8"/>
  <c r="K51" i="8"/>
  <c r="L51" i="8"/>
  <c r="M51" i="8"/>
  <c r="N51" i="8"/>
  <c r="O51" i="8"/>
  <c r="P51" i="8"/>
  <c r="E52" i="8"/>
  <c r="F52" i="8"/>
  <c r="G52" i="8"/>
  <c r="H52" i="8"/>
  <c r="I52" i="8"/>
  <c r="J52" i="8"/>
  <c r="K52" i="8"/>
  <c r="L52" i="8"/>
  <c r="M52" i="8"/>
  <c r="N52" i="8"/>
  <c r="O52" i="8"/>
  <c r="P52" i="8"/>
  <c r="E53" i="8"/>
  <c r="F53" i="8"/>
  <c r="G53" i="8"/>
  <c r="H53" i="8"/>
  <c r="I53" i="8"/>
  <c r="J53" i="8"/>
  <c r="K53" i="8"/>
  <c r="L53" i="8"/>
  <c r="M53" i="8"/>
  <c r="N53" i="8"/>
  <c r="O53" i="8"/>
  <c r="P53" i="8"/>
  <c r="E54" i="8"/>
  <c r="F54" i="8"/>
  <c r="G54" i="8"/>
  <c r="H54" i="8"/>
  <c r="I54" i="8"/>
  <c r="J54" i="8"/>
  <c r="K54" i="8"/>
  <c r="L54" i="8"/>
  <c r="M54" i="8"/>
  <c r="N54" i="8"/>
  <c r="O54" i="8"/>
  <c r="P54" i="8"/>
  <c r="E55" i="8"/>
  <c r="F55" i="8"/>
  <c r="G55" i="8"/>
  <c r="H55" i="8"/>
  <c r="I55" i="8"/>
  <c r="J55" i="8"/>
  <c r="K55" i="8"/>
  <c r="L55" i="8"/>
  <c r="M55" i="8"/>
  <c r="N55" i="8"/>
  <c r="O55" i="8"/>
  <c r="P55" i="8"/>
  <c r="E56" i="8"/>
  <c r="F56" i="8"/>
  <c r="G56" i="8"/>
  <c r="H56" i="8"/>
  <c r="I56" i="8"/>
  <c r="J56" i="8"/>
  <c r="K56" i="8"/>
  <c r="L56" i="8"/>
  <c r="M56" i="8"/>
  <c r="N56" i="8"/>
  <c r="O56" i="8"/>
  <c r="P56" i="8"/>
  <c r="E57" i="8"/>
  <c r="F57" i="8"/>
  <c r="G57" i="8"/>
  <c r="H57" i="8"/>
  <c r="I57" i="8"/>
  <c r="J57" i="8"/>
  <c r="K57" i="8"/>
  <c r="L57" i="8"/>
  <c r="M57" i="8"/>
  <c r="N57" i="8"/>
  <c r="O57" i="8"/>
  <c r="P57" i="8"/>
  <c r="E58" i="8"/>
  <c r="F58" i="8"/>
  <c r="G58" i="8"/>
  <c r="H58" i="8"/>
  <c r="I58" i="8"/>
  <c r="J58" i="8"/>
  <c r="K58" i="8"/>
  <c r="L58" i="8"/>
  <c r="M58" i="8"/>
  <c r="N58" i="8"/>
  <c r="O58" i="8"/>
  <c r="P58" i="8"/>
  <c r="E59" i="8"/>
  <c r="F59" i="8"/>
  <c r="G59" i="8"/>
  <c r="H59" i="8"/>
  <c r="I59" i="8"/>
  <c r="J59" i="8"/>
  <c r="K59" i="8"/>
  <c r="L59" i="8"/>
  <c r="M59" i="8"/>
  <c r="N59" i="8"/>
  <c r="O59" i="8"/>
  <c r="P59" i="8"/>
  <c r="E60" i="8"/>
  <c r="F60" i="8"/>
  <c r="G60" i="8"/>
  <c r="H60" i="8"/>
  <c r="I60" i="8"/>
  <c r="J60" i="8"/>
  <c r="K60" i="8"/>
  <c r="L60" i="8"/>
  <c r="M60" i="8"/>
  <c r="N60" i="8"/>
  <c r="O60" i="8"/>
  <c r="P60" i="8"/>
  <c r="E61" i="8"/>
  <c r="F61" i="8"/>
  <c r="G61" i="8"/>
  <c r="H61" i="8"/>
  <c r="I61" i="8"/>
  <c r="J61" i="8"/>
  <c r="K61" i="8"/>
  <c r="L61" i="8"/>
  <c r="M61" i="8"/>
  <c r="N61" i="8"/>
  <c r="O61" i="8"/>
  <c r="P61" i="8"/>
  <c r="E62" i="8"/>
  <c r="F62" i="8"/>
  <c r="G62" i="8"/>
  <c r="H62" i="8"/>
  <c r="I62" i="8"/>
  <c r="J62" i="8"/>
  <c r="K62" i="8"/>
  <c r="L62" i="8"/>
  <c r="M62" i="8"/>
  <c r="N62" i="8"/>
  <c r="O62" i="8"/>
  <c r="P62" i="8"/>
  <c r="E63" i="8"/>
  <c r="F63" i="8"/>
  <c r="G63" i="8"/>
  <c r="H63" i="8"/>
  <c r="I63" i="8"/>
  <c r="J63" i="8"/>
  <c r="K63" i="8"/>
  <c r="L63" i="8"/>
  <c r="M63" i="8"/>
  <c r="N63" i="8"/>
  <c r="O63" i="8"/>
  <c r="P63" i="8"/>
  <c r="E64" i="8"/>
  <c r="F64" i="8"/>
  <c r="G64" i="8"/>
  <c r="H64" i="8"/>
  <c r="I64" i="8"/>
  <c r="J64" i="8"/>
  <c r="K64" i="8"/>
  <c r="L64" i="8"/>
  <c r="M64" i="8"/>
  <c r="N64" i="8"/>
  <c r="O64" i="8"/>
  <c r="P64" i="8"/>
  <c r="E65" i="8"/>
  <c r="F65" i="8"/>
  <c r="G65" i="8"/>
  <c r="H65" i="8"/>
  <c r="I65" i="8"/>
  <c r="J65" i="8"/>
  <c r="K65" i="8"/>
  <c r="L65" i="8"/>
  <c r="M65" i="8"/>
  <c r="N65" i="8"/>
  <c r="O65" i="8"/>
  <c r="P65" i="8"/>
  <c r="E66" i="8"/>
  <c r="F66" i="8"/>
  <c r="G66" i="8"/>
  <c r="H66" i="8"/>
  <c r="I66" i="8"/>
  <c r="J66" i="8"/>
  <c r="K66" i="8"/>
  <c r="L66" i="8"/>
  <c r="M66" i="8"/>
  <c r="N66" i="8"/>
  <c r="O66" i="8"/>
  <c r="P66" i="8"/>
  <c r="E67" i="8"/>
  <c r="F67" i="8"/>
  <c r="G67" i="8"/>
  <c r="H67" i="8"/>
  <c r="I67" i="8"/>
  <c r="J67" i="8"/>
  <c r="K67" i="8"/>
  <c r="L67" i="8"/>
  <c r="M67" i="8"/>
  <c r="N67" i="8"/>
  <c r="O67" i="8"/>
  <c r="P67" i="8"/>
  <c r="E68" i="8"/>
  <c r="F68" i="8"/>
  <c r="G68" i="8"/>
  <c r="H68" i="8"/>
  <c r="I68" i="8"/>
  <c r="J68" i="8"/>
  <c r="K68" i="8"/>
  <c r="L68" i="8"/>
  <c r="M68" i="8"/>
  <c r="N68" i="8"/>
  <c r="O68" i="8"/>
  <c r="P68" i="8"/>
  <c r="E69" i="8"/>
  <c r="F69" i="8"/>
  <c r="G69" i="8"/>
  <c r="H69" i="8"/>
  <c r="I69" i="8"/>
  <c r="J69" i="8"/>
  <c r="K69" i="8"/>
  <c r="L69" i="8"/>
  <c r="M69" i="8"/>
  <c r="N69" i="8"/>
  <c r="O69" i="8"/>
  <c r="P69" i="8"/>
  <c r="E70" i="8"/>
  <c r="F70" i="8"/>
  <c r="G70" i="8"/>
  <c r="H70" i="8"/>
  <c r="I70" i="8"/>
  <c r="J70" i="8"/>
  <c r="K70" i="8"/>
  <c r="L70" i="8"/>
  <c r="M70" i="8"/>
  <c r="N70" i="8"/>
  <c r="O70" i="8"/>
  <c r="P70" i="8"/>
  <c r="E71" i="8"/>
  <c r="F71" i="8"/>
  <c r="G71" i="8"/>
  <c r="H71" i="8"/>
  <c r="I71" i="8"/>
  <c r="J71" i="8"/>
  <c r="K71" i="8"/>
  <c r="L71" i="8"/>
  <c r="M71" i="8"/>
  <c r="N71" i="8"/>
  <c r="O71" i="8"/>
  <c r="P71" i="8"/>
  <c r="E72" i="8"/>
  <c r="F72" i="8"/>
  <c r="G72" i="8"/>
  <c r="H72" i="8"/>
  <c r="I72" i="8"/>
  <c r="J72" i="8"/>
  <c r="K72" i="8"/>
  <c r="L72" i="8"/>
  <c r="M72" i="8"/>
  <c r="N72" i="8"/>
  <c r="O72" i="8"/>
  <c r="P72" i="8"/>
  <c r="E73" i="8"/>
  <c r="F73" i="8"/>
  <c r="G73" i="8"/>
  <c r="H73" i="8"/>
  <c r="I73" i="8"/>
  <c r="J73" i="8"/>
  <c r="K73" i="8"/>
  <c r="L73" i="8"/>
  <c r="M73" i="8"/>
  <c r="N73" i="8"/>
  <c r="O73" i="8"/>
  <c r="P73" i="8"/>
  <c r="E74" i="8"/>
  <c r="F74" i="8"/>
  <c r="G74" i="8"/>
  <c r="H74" i="8"/>
  <c r="I74" i="8"/>
  <c r="J74" i="8"/>
  <c r="K74" i="8"/>
  <c r="L74" i="8"/>
  <c r="M74" i="8"/>
  <c r="N74" i="8"/>
  <c r="O74" i="8"/>
  <c r="P74" i="8"/>
  <c r="E75" i="8"/>
  <c r="F75" i="8"/>
  <c r="G75" i="8"/>
  <c r="H75" i="8"/>
  <c r="I75" i="8"/>
  <c r="J75" i="8"/>
  <c r="K75" i="8"/>
  <c r="L75" i="8"/>
  <c r="M75" i="8"/>
  <c r="N75" i="8"/>
  <c r="O75" i="8"/>
  <c r="P75" i="8"/>
  <c r="E76" i="8"/>
  <c r="F76" i="8"/>
  <c r="G76" i="8"/>
  <c r="H76" i="8"/>
  <c r="I76" i="8"/>
  <c r="J76" i="8"/>
  <c r="K76" i="8"/>
  <c r="L76" i="8"/>
  <c r="M76" i="8"/>
  <c r="N76" i="8"/>
  <c r="O76" i="8"/>
  <c r="P76" i="8"/>
  <c r="E77" i="8"/>
  <c r="F77" i="8"/>
  <c r="G77" i="8"/>
  <c r="H77" i="8"/>
  <c r="I77" i="8"/>
  <c r="J77" i="8"/>
  <c r="K77" i="8"/>
  <c r="L77" i="8"/>
  <c r="M77" i="8"/>
  <c r="N77" i="8"/>
  <c r="O77" i="8"/>
  <c r="P77" i="8"/>
  <c r="E78" i="8"/>
  <c r="F78" i="8"/>
  <c r="G78" i="8"/>
  <c r="H78" i="8"/>
  <c r="I78" i="8"/>
  <c r="J78" i="8"/>
  <c r="K78" i="8"/>
  <c r="L78" i="8"/>
  <c r="M78" i="8"/>
  <c r="N78" i="8"/>
  <c r="O78" i="8"/>
  <c r="P78" i="8"/>
  <c r="E79" i="8"/>
  <c r="F79" i="8"/>
  <c r="G79" i="8"/>
  <c r="H79" i="8"/>
  <c r="I79" i="8"/>
  <c r="J79" i="8"/>
  <c r="K79" i="8"/>
  <c r="L79" i="8"/>
  <c r="M79" i="8"/>
  <c r="N79" i="8"/>
  <c r="O79" i="8"/>
  <c r="P79" i="8"/>
  <c r="E80" i="8"/>
  <c r="F80" i="8"/>
  <c r="G80" i="8"/>
  <c r="H80" i="8"/>
  <c r="I80" i="8"/>
  <c r="J80" i="8"/>
  <c r="K80" i="8"/>
  <c r="L80" i="8"/>
  <c r="M80" i="8"/>
  <c r="N80" i="8"/>
  <c r="O80" i="8"/>
  <c r="P80" i="8"/>
  <c r="E81" i="8"/>
  <c r="F81" i="8"/>
  <c r="G81" i="8"/>
  <c r="H81" i="8"/>
  <c r="I81" i="8"/>
  <c r="J81" i="8"/>
  <c r="K81" i="8"/>
  <c r="L81" i="8"/>
  <c r="M81" i="8"/>
  <c r="N81" i="8"/>
  <c r="O81" i="8"/>
  <c r="P81" i="8"/>
  <c r="E82" i="8"/>
  <c r="F82" i="8"/>
  <c r="G82" i="8"/>
  <c r="H82" i="8"/>
  <c r="I82" i="8"/>
  <c r="J82" i="8"/>
  <c r="K82" i="8"/>
  <c r="L82" i="8"/>
  <c r="M82" i="8"/>
  <c r="N82" i="8"/>
  <c r="O82" i="8"/>
  <c r="P82" i="8"/>
  <c r="E83" i="8"/>
  <c r="F83" i="8"/>
  <c r="G83" i="8"/>
  <c r="H83" i="8"/>
  <c r="I83" i="8"/>
  <c r="J83" i="8"/>
  <c r="K83" i="8"/>
  <c r="L83" i="8"/>
  <c r="M83" i="8"/>
  <c r="N83" i="8"/>
  <c r="O83" i="8"/>
  <c r="P83" i="8"/>
  <c r="E84" i="8"/>
  <c r="F84" i="8"/>
  <c r="G84" i="8"/>
  <c r="H84" i="8"/>
  <c r="I84" i="8"/>
  <c r="J84" i="8"/>
  <c r="K84" i="8"/>
  <c r="L84" i="8"/>
  <c r="M84" i="8"/>
  <c r="N84" i="8"/>
  <c r="O84" i="8"/>
  <c r="P84" i="8"/>
  <c r="E85" i="8"/>
  <c r="F85" i="8"/>
  <c r="G85" i="8"/>
  <c r="H85" i="8"/>
  <c r="I85" i="8"/>
  <c r="J85" i="8"/>
  <c r="K85" i="8"/>
  <c r="L85" i="8"/>
  <c r="M85" i="8"/>
  <c r="N85" i="8"/>
  <c r="O85" i="8"/>
  <c r="P85" i="8"/>
  <c r="E86" i="8"/>
  <c r="F86" i="8"/>
  <c r="G86" i="8"/>
  <c r="H86" i="8"/>
  <c r="I86" i="8"/>
  <c r="J86" i="8"/>
  <c r="K86" i="8"/>
  <c r="L86" i="8"/>
  <c r="M86" i="8"/>
  <c r="N86" i="8"/>
  <c r="O86" i="8"/>
  <c r="P86" i="8"/>
  <c r="E87" i="8"/>
  <c r="F87" i="8"/>
  <c r="G87" i="8"/>
  <c r="H87" i="8"/>
  <c r="I87" i="8"/>
  <c r="J87" i="8"/>
  <c r="K87" i="8"/>
  <c r="L87" i="8"/>
  <c r="M87" i="8"/>
  <c r="N87" i="8"/>
  <c r="O87" i="8"/>
  <c r="P87" i="8"/>
  <c r="E88" i="8"/>
  <c r="F88" i="8"/>
  <c r="G88" i="8"/>
  <c r="H88" i="8"/>
  <c r="I88" i="8"/>
  <c r="J88" i="8"/>
  <c r="K88" i="8"/>
  <c r="L88" i="8"/>
  <c r="M88" i="8"/>
  <c r="N88" i="8"/>
  <c r="O88" i="8"/>
  <c r="P88" i="8"/>
  <c r="B19" i="6"/>
  <c r="E26" i="5"/>
  <c r="E20" i="5"/>
  <c r="E16" i="5" l="1" a="1"/>
  <c r="E16" i="5"/>
  <c r="D51" i="3" a="1"/>
  <c r="D51" i="3"/>
  <c r="D52" i="3"/>
  <c r="D53" i="3"/>
  <c r="D54" i="3"/>
  <c r="D55" i="3"/>
  <c r="D56" i="3"/>
  <c r="D57" i="3"/>
  <c r="D58" i="3"/>
  <c r="D59" i="3"/>
  <c r="D60" i="3"/>
  <c r="D61" i="3"/>
  <c r="D62" i="3"/>
  <c r="D9" i="3" a="1"/>
  <c r="D9" i="3"/>
  <c r="E9" i="3"/>
  <c r="F9" i="3"/>
  <c r="G9" i="3"/>
  <c r="H9" i="3"/>
  <c r="I9" i="3"/>
  <c r="J9" i="3"/>
  <c r="K9" i="3"/>
  <c r="L9" i="3"/>
  <c r="M9" i="3"/>
  <c r="N9" i="3"/>
  <c r="O9" i="3"/>
  <c r="D10" i="3"/>
  <c r="E10" i="3"/>
  <c r="F10" i="3"/>
  <c r="G10" i="3"/>
  <c r="H10" i="3"/>
  <c r="I10" i="3"/>
  <c r="J10" i="3"/>
  <c r="K10" i="3"/>
  <c r="L10" i="3"/>
  <c r="M10" i="3"/>
  <c r="N10" i="3"/>
  <c r="O10" i="3"/>
  <c r="D11" i="3"/>
  <c r="E11" i="3"/>
  <c r="F11" i="3"/>
  <c r="G11" i="3"/>
  <c r="H11" i="3"/>
  <c r="I11" i="3"/>
  <c r="J11" i="3"/>
  <c r="K11" i="3"/>
  <c r="L11" i="3"/>
  <c r="M11" i="3"/>
  <c r="N11" i="3"/>
  <c r="O11" i="3"/>
  <c r="D12" i="3"/>
  <c r="E12" i="3"/>
  <c r="F12" i="3"/>
  <c r="G12" i="3"/>
  <c r="H12" i="3"/>
  <c r="I12" i="3"/>
  <c r="J12" i="3"/>
  <c r="K12" i="3"/>
  <c r="L12" i="3"/>
  <c r="M12" i="3"/>
  <c r="N12" i="3"/>
  <c r="O12" i="3"/>
  <c r="D13" i="3"/>
  <c r="E13" i="3"/>
  <c r="F13" i="3"/>
  <c r="G13" i="3"/>
  <c r="H13" i="3"/>
  <c r="I13" i="3"/>
  <c r="J13" i="3"/>
  <c r="K13" i="3"/>
  <c r="L13" i="3"/>
  <c r="M13" i="3"/>
  <c r="N13" i="3"/>
  <c r="O13" i="3"/>
  <c r="D14" i="3"/>
  <c r="E14" i="3"/>
  <c r="F14" i="3"/>
  <c r="G14" i="3"/>
  <c r="H14" i="3"/>
  <c r="I14" i="3"/>
  <c r="J14" i="3"/>
  <c r="K14" i="3"/>
  <c r="L14" i="3"/>
  <c r="M14" i="3"/>
  <c r="N14" i="3"/>
  <c r="O14" i="3"/>
  <c r="D15" i="3"/>
  <c r="E15" i="3"/>
  <c r="F15" i="3"/>
  <c r="G15" i="3"/>
  <c r="H15" i="3"/>
  <c r="I15" i="3"/>
  <c r="J15" i="3"/>
  <c r="K15" i="3"/>
  <c r="L15" i="3"/>
  <c r="M15" i="3"/>
  <c r="N15" i="3"/>
  <c r="O15" i="3"/>
  <c r="D16" i="3"/>
  <c r="E16" i="3"/>
  <c r="F16" i="3"/>
  <c r="G16" i="3"/>
  <c r="H16" i="3"/>
  <c r="I16" i="3"/>
  <c r="J16" i="3"/>
  <c r="K16" i="3"/>
  <c r="L16" i="3"/>
  <c r="M16" i="3"/>
  <c r="N16" i="3"/>
  <c r="O16" i="3"/>
  <c r="D17" i="3"/>
  <c r="E17" i="3"/>
  <c r="F17" i="3"/>
  <c r="G17" i="3"/>
  <c r="H17" i="3"/>
  <c r="I17" i="3"/>
  <c r="J17" i="3"/>
  <c r="K17" i="3"/>
  <c r="L17" i="3"/>
  <c r="M17" i="3"/>
  <c r="N17" i="3"/>
  <c r="O17" i="3"/>
  <c r="D18" i="3"/>
  <c r="E18" i="3"/>
  <c r="F18" i="3"/>
  <c r="G18" i="3"/>
  <c r="H18" i="3"/>
  <c r="I18" i="3"/>
  <c r="J18" i="3"/>
  <c r="K18" i="3"/>
  <c r="L18" i="3"/>
  <c r="M18" i="3"/>
  <c r="N18" i="3"/>
  <c r="O18" i="3"/>
  <c r="D19" i="3"/>
  <c r="E19" i="3"/>
  <c r="F19" i="3"/>
  <c r="G19" i="3"/>
  <c r="H19" i="3"/>
  <c r="I19" i="3"/>
  <c r="J19" i="3"/>
  <c r="K19" i="3"/>
  <c r="L19" i="3"/>
  <c r="M19" i="3"/>
  <c r="N19" i="3"/>
  <c r="O19" i="3"/>
  <c r="D20" i="3"/>
  <c r="E20" i="3"/>
  <c r="F20" i="3"/>
  <c r="G20" i="3"/>
  <c r="H20" i="3"/>
  <c r="I20" i="3"/>
  <c r="J20" i="3"/>
  <c r="K20" i="3"/>
  <c r="L20" i="3"/>
  <c r="M20" i="3"/>
  <c r="N20" i="3"/>
  <c r="O20" i="3"/>
  <c r="O21" i="5" l="1"/>
  <c r="E18" i="5"/>
  <c r="D23" i="3" l="1" a="1"/>
  <c r="F32" i="3" l="1"/>
  <c r="D23" i="3"/>
  <c r="F23" i="3"/>
  <c r="H23" i="3"/>
  <c r="J23" i="3"/>
  <c r="L23" i="3"/>
  <c r="N23" i="3"/>
  <c r="D24" i="3"/>
  <c r="F24" i="3"/>
  <c r="H24" i="3"/>
  <c r="J24" i="3"/>
  <c r="L24" i="3"/>
  <c r="N24" i="3"/>
  <c r="D25" i="3"/>
  <c r="F25" i="3"/>
  <c r="H25" i="3"/>
  <c r="J25" i="3"/>
  <c r="L25" i="3"/>
  <c r="N25" i="3"/>
  <c r="D26" i="3"/>
  <c r="F26" i="3"/>
  <c r="H26" i="3"/>
  <c r="J26" i="3"/>
  <c r="L26" i="3"/>
  <c r="N26" i="3"/>
  <c r="D27" i="3"/>
  <c r="F27" i="3"/>
  <c r="H27" i="3"/>
  <c r="J27" i="3"/>
  <c r="L27" i="3"/>
  <c r="N27" i="3"/>
  <c r="D28" i="3"/>
  <c r="F28" i="3"/>
  <c r="H28" i="3"/>
  <c r="J28" i="3"/>
  <c r="L28" i="3"/>
  <c r="N28" i="3"/>
  <c r="D29" i="3"/>
  <c r="F29" i="3"/>
  <c r="H29" i="3"/>
  <c r="J29" i="3"/>
  <c r="L29" i="3"/>
  <c r="N29" i="3"/>
  <c r="D30" i="3"/>
  <c r="F30" i="3"/>
  <c r="H30" i="3"/>
  <c r="J30" i="3"/>
  <c r="L30" i="3"/>
  <c r="N30" i="3"/>
  <c r="D31" i="3"/>
  <c r="F31" i="3"/>
  <c r="H31" i="3"/>
  <c r="J31" i="3"/>
  <c r="L31" i="3"/>
  <c r="N31" i="3"/>
  <c r="D32" i="3"/>
  <c r="G32" i="3"/>
  <c r="K32" i="3"/>
  <c r="O32" i="3"/>
  <c r="G33" i="3"/>
  <c r="K33" i="3"/>
  <c r="O33" i="3"/>
  <c r="G34" i="3"/>
  <c r="K34" i="3"/>
  <c r="O34" i="3"/>
  <c r="G23" i="3"/>
  <c r="K23" i="3"/>
  <c r="O23" i="3"/>
  <c r="G24" i="3"/>
  <c r="K24" i="3"/>
  <c r="O24" i="3"/>
  <c r="G25" i="3"/>
  <c r="K25" i="3"/>
  <c r="O25" i="3"/>
  <c r="G26" i="3"/>
  <c r="K26" i="3"/>
  <c r="O26" i="3"/>
  <c r="G27" i="3"/>
  <c r="K27" i="3"/>
  <c r="O27" i="3"/>
  <c r="G28" i="3"/>
  <c r="K28" i="3"/>
  <c r="O28" i="3"/>
  <c r="G29" i="3"/>
  <c r="K29" i="3"/>
  <c r="O29" i="3"/>
  <c r="G30" i="3"/>
  <c r="K30" i="3"/>
  <c r="O30" i="3"/>
  <c r="G31" i="3"/>
  <c r="K31" i="3"/>
  <c r="O31" i="3"/>
  <c r="I32" i="3"/>
  <c r="E33" i="3"/>
  <c r="M33" i="3"/>
  <c r="I34" i="3"/>
  <c r="E23" i="3"/>
  <c r="I23" i="3"/>
  <c r="M23" i="3"/>
  <c r="E24" i="3"/>
  <c r="I24" i="3"/>
  <c r="M24" i="3"/>
  <c r="E25" i="3"/>
  <c r="I25" i="3"/>
  <c r="M25" i="3"/>
  <c r="E26" i="3"/>
  <c r="I26" i="3"/>
  <c r="M26" i="3"/>
  <c r="E27" i="3"/>
  <c r="I27" i="3"/>
  <c r="M27" i="3"/>
  <c r="E28" i="3"/>
  <c r="I28" i="3"/>
  <c r="M28" i="3"/>
  <c r="E29" i="3"/>
  <c r="I29" i="3"/>
  <c r="M29" i="3"/>
  <c r="E30" i="3"/>
  <c r="I30" i="3"/>
  <c r="M30" i="3"/>
  <c r="E31" i="3"/>
  <c r="I31" i="3"/>
  <c r="M31" i="3"/>
  <c r="E32" i="3"/>
  <c r="M32" i="3"/>
  <c r="I33" i="3"/>
  <c r="E34" i="3"/>
  <c r="M34" i="3"/>
  <c r="N34" i="3"/>
  <c r="J34" i="3"/>
  <c r="F34" i="3"/>
  <c r="N33" i="3"/>
  <c r="J33" i="3"/>
  <c r="F33" i="3"/>
  <c r="N32" i="3"/>
  <c r="J32" i="3"/>
  <c r="L34" i="3"/>
  <c r="H34" i="3"/>
  <c r="D34" i="3"/>
  <c r="L33" i="3"/>
  <c r="H33" i="3"/>
  <c r="D33" i="3"/>
  <c r="L32" i="3"/>
  <c r="H32" i="3"/>
  <c r="D36" i="3" l="1" a="1"/>
  <c r="D36" i="3" s="1"/>
  <c r="D47" i="3" l="1"/>
  <c r="D45" i="3"/>
  <c r="D43" i="3"/>
  <c r="D41" i="3"/>
  <c r="D39" i="3"/>
  <c r="D37" i="3"/>
  <c r="D46" i="3"/>
  <c r="D44" i="3"/>
  <c r="D42" i="3"/>
  <c r="D40" i="3"/>
  <c r="D38" i="3"/>
  <c r="L93" i="17" l="1" a="1"/>
  <c r="L101" i="17" s="1"/>
  <c r="K93" i="17" a="1"/>
  <c r="K103" i="17" s="1"/>
  <c r="K94" i="17" l="1"/>
  <c r="K102" i="17"/>
  <c r="K99" i="17"/>
  <c r="K98" i="17"/>
  <c r="K100" i="17"/>
  <c r="K95" i="17"/>
  <c r="L103" i="17"/>
  <c r="L95" i="17"/>
  <c r="L94" i="17"/>
  <c r="L102" i="17"/>
  <c r="L93" i="17"/>
  <c r="K96" i="17"/>
  <c r="K97" i="17"/>
  <c r="K93" i="17"/>
  <c r="K101" i="17"/>
  <c r="L100" i="17"/>
  <c r="L96" i="17"/>
  <c r="L97" i="17"/>
  <c r="L98" i="17"/>
  <c r="L99" i="17"/>
</calcChain>
</file>

<file path=xl/sharedStrings.xml><?xml version="1.0" encoding="utf-8"?>
<sst xmlns="http://schemas.openxmlformats.org/spreadsheetml/2006/main" count="230" uniqueCount="71">
  <si>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</si>
  <si>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</si>
  <si>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</si>
  <si>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</si>
  <si>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</si>
  <si>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</si>
  <si>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</si>
  <si>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</si>
  <si>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</si>
  <si>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</si>
  <si>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</si>
  <si>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</si>
  <si>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1_vector</t>
  </si>
  <si>
    <r>
      <t xml:space="preserve">Estimation of </t>
    </r>
    <r>
      <rPr>
        <sz val="24"/>
        <color theme="1"/>
        <rFont val="Calibri"/>
        <family val="2"/>
      </rPr>
      <t>β</t>
    </r>
  </si>
  <si>
    <t>X'X</t>
  </si>
  <si>
    <t>=</t>
  </si>
  <si>
    <t>(X'X)^-1</t>
  </si>
  <si>
    <t>X'Y</t>
  </si>
  <si>
    <t>β</t>
  </si>
  <si>
    <t>Estimation of σ2</t>
  </si>
  <si>
    <t>σ2</t>
  </si>
  <si>
    <t>β'X'y</t>
  </si>
  <si>
    <t>β_T</t>
  </si>
  <si>
    <t>SSRes</t>
  </si>
  <si>
    <t>Y'Y</t>
  </si>
  <si>
    <t>n</t>
  </si>
  <si>
    <t>P</t>
  </si>
  <si>
    <t>CI of Regressor Cofficient</t>
  </si>
  <si>
    <t>CI of regressor is given by :</t>
  </si>
  <si>
    <t>Where Cjj is the jth diagonal element of (X'X)^-1</t>
  </si>
  <si>
    <r>
      <t>t</t>
    </r>
    <r>
      <rPr>
        <sz val="11"/>
        <color theme="1"/>
        <rFont val="Calibri"/>
        <family val="2"/>
      </rPr>
      <t>α/2,n-p</t>
    </r>
  </si>
  <si>
    <t>95% CI:</t>
  </si>
  <si>
    <t>t(0.025,1587)</t>
  </si>
  <si>
    <t>95% Confidence Interval :</t>
  </si>
  <si>
    <t>β1</t>
  </si>
  <si>
    <t>β2</t>
  </si>
  <si>
    <t>β3</t>
  </si>
  <si>
    <t>β4</t>
  </si>
  <si>
    <t>β5</t>
  </si>
  <si>
    <t>β6</t>
  </si>
  <si>
    <t>β7</t>
  </si>
  <si>
    <t>β8</t>
  </si>
  <si>
    <t>β9</t>
  </si>
  <si>
    <t>β10</t>
  </si>
  <si>
    <t>β11</t>
  </si>
  <si>
    <t>&lt;=</t>
  </si>
  <si>
    <t>β0</t>
  </si>
  <si>
    <t>β values</t>
  </si>
  <si>
    <t>HAT Matrix</t>
  </si>
  <si>
    <t>X(X'X)^(-1)</t>
  </si>
  <si>
    <t>X(X'X)^(-1)X'</t>
  </si>
  <si>
    <t>y^</t>
  </si>
  <si>
    <t>e</t>
  </si>
  <si>
    <t>hii</t>
  </si>
  <si>
    <t>(n-p)Msres</t>
  </si>
  <si>
    <t>e^2/(1-hii)</t>
  </si>
  <si>
    <t>Sort(ti)</t>
  </si>
  <si>
    <t>Si^2</t>
  </si>
  <si>
    <t>R-Student(ti)</t>
  </si>
  <si>
    <t>pi</t>
  </si>
  <si>
    <t>i</t>
  </si>
  <si>
    <t>Partial Residual Plot for Fixed Acid</t>
  </si>
  <si>
    <t>β^</t>
  </si>
  <si>
    <t>DATA</t>
  </si>
  <si>
    <t>Transpose data</t>
  </si>
  <si>
    <t>fixed_acid^</t>
  </si>
  <si>
    <t>fixed_acid(beta)</t>
  </si>
  <si>
    <t>ei</t>
  </si>
  <si>
    <t>ej</t>
  </si>
  <si>
    <t>Volatile^</t>
  </si>
  <si>
    <t>Citric^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</si>
</sst>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24"/>
      <color theme="1"/>
      <name val="Calibri"/>
      <family val="2"/>
      <scheme val="minor"/>
    </font>
    <font>
      <sz val="24"/>
      <color theme="1"/>
      <name val="Calibri"/>
      <family val="2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rgb="FF000000"/>
      <name val="Tahoma"/>
      <family val="2"/>
    </font>
    <font>
      <b/>
      <sz val="14"/>
      <color theme="1"/>
      <name val="Calibri"/>
      <family val="2"/>
    </font>
    <font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21" fillId="0" borderId="0" xfId="0" applyFont="1"/>
    <xf numFmtId="0" fontId="22" fillId="0" borderId="0" xfId="0" applyFont="1"/>
    <xf numFmtId="0" fontId="18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7" fillId="0" borderId="0" xfId="0" applyFont="1"/>
    <xf numFmtId="0" fontId="0" fillId="0" borderId="0" xfId="0" applyAlignment="1">
      <alignment horizontal="center"/>
    </xf>
    <xf numFmtId="0" fontId="16" fillId="0" borderId="0" xfId="0" applyFont="1"/>
    <xf numFmtId="0" fontId="16" fillId="33" borderId="0" xfId="0" applyFont="1" applyFill="1" applyAlignment="1">
      <alignment horizontal="center"/>
    </xf>
    <xf numFmtId="0" fontId="18" fillId="33" borderId="0" xfId="0" applyFont="1" applyFill="1"/>
    <xf numFmtId="0" fontId="0" fillId="33" borderId="0" xfId="0" applyFill="1"/>
    <xf numFmtId="0" fontId="23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9" fillId="0" borderId="16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9" fillId="0" borderId="17" xfId="0" applyFont="1" applyBorder="1" applyAlignment="1">
      <alignment horizontal="center"/>
    </xf>
    <xf numFmtId="0" fontId="29" fillId="0" borderId="18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29" fillId="0" borderId="19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0" fillId="0" borderId="16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30" fillId="0" borderId="17" xfId="0" applyFont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30" fillId="0" borderId="11" xfId="0" applyFont="1" applyBorder="1" applyAlignment="1">
      <alignment horizontal="center"/>
    </xf>
    <xf numFmtId="0" fontId="30" fillId="0" borderId="19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8" fillId="0" borderId="16" xfId="0" applyFont="1" applyBorder="1" applyAlignment="1">
      <alignment horizontal="center"/>
    </xf>
    <xf numFmtId="0" fontId="28" fillId="0" borderId="15" xfId="0" applyFont="1" applyBorder="1" applyAlignment="1">
      <alignment horizontal="center"/>
    </xf>
    <xf numFmtId="0" fontId="28" fillId="0" borderId="17" xfId="0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11" xfId="0" applyFont="1" applyBorder="1" applyAlignment="1">
      <alignment horizontal="center"/>
    </xf>
    <xf numFmtId="0" fontId="28" fillId="0" borderId="19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Normal</a:t>
            </a:r>
            <a:r>
              <a:rPr lang="en-IN" baseline="0"/>
              <a:t> Prob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'R-Student'!$H$4:$H$83</c:f>
              <c:numCache>
                <c:formatCode>General</c:formatCode>
                <c:ptCount val="80"/>
                <c:pt idx="0">
                  <c:v>-2.8221806637511375</c:v>
                </c:pt>
                <c:pt idx="1">
                  <c:v>-2.0653590034110465</c:v>
                </c:pt>
                <c:pt idx="2">
                  <c:v>-1.9630684920699941</c:v>
                </c:pt>
                <c:pt idx="3">
                  <c:v>-1.5564715868833257</c:v>
                </c:pt>
                <c:pt idx="4">
                  <c:v>-1.4165401349304558</c:v>
                </c:pt>
                <c:pt idx="5">
                  <c:v>-1.3103815098811908</c:v>
                </c:pt>
                <c:pt idx="6">
                  <c:v>-1.0646707659758334</c:v>
                </c:pt>
                <c:pt idx="7">
                  <c:v>-1.0414914627028042</c:v>
                </c:pt>
                <c:pt idx="8">
                  <c:v>-1.0324212397439891</c:v>
                </c:pt>
                <c:pt idx="9">
                  <c:v>-1.014783829614317</c:v>
                </c:pt>
                <c:pt idx="10">
                  <c:v>-0.99677668112070472</c:v>
                </c:pt>
                <c:pt idx="11">
                  <c:v>-0.95011825910078951</c:v>
                </c:pt>
                <c:pt idx="12">
                  <c:v>-0.88896672174991576</c:v>
                </c:pt>
                <c:pt idx="13">
                  <c:v>-0.88896672174991576</c:v>
                </c:pt>
                <c:pt idx="14">
                  <c:v>-0.86193167375700763</c:v>
                </c:pt>
                <c:pt idx="15">
                  <c:v>-0.77565374092720518</c:v>
                </c:pt>
                <c:pt idx="16">
                  <c:v>-0.77565374092720518</c:v>
                </c:pt>
                <c:pt idx="17">
                  <c:v>-0.77248188653976191</c:v>
                </c:pt>
                <c:pt idx="18">
                  <c:v>-0.67861452484228602</c:v>
                </c:pt>
                <c:pt idx="19">
                  <c:v>-0.62387114992203097</c:v>
                </c:pt>
                <c:pt idx="20">
                  <c:v>-0.57864821618565798</c:v>
                </c:pt>
                <c:pt idx="21">
                  <c:v>-0.56930921601815077</c:v>
                </c:pt>
                <c:pt idx="22">
                  <c:v>-0.56152390443288225</c:v>
                </c:pt>
                <c:pt idx="23">
                  <c:v>-0.53984428686008079</c:v>
                </c:pt>
                <c:pt idx="24">
                  <c:v>-0.52997829435984478</c:v>
                </c:pt>
                <c:pt idx="25">
                  <c:v>-0.50056870893038197</c:v>
                </c:pt>
                <c:pt idx="26">
                  <c:v>-0.47264210596604705</c:v>
                </c:pt>
                <c:pt idx="27">
                  <c:v>-0.46422727017345017</c:v>
                </c:pt>
                <c:pt idx="28">
                  <c:v>-0.44466946550914582</c:v>
                </c:pt>
                <c:pt idx="29">
                  <c:v>-0.43468188847757555</c:v>
                </c:pt>
                <c:pt idx="30">
                  <c:v>-0.41178366382306991</c:v>
                </c:pt>
                <c:pt idx="31">
                  <c:v>-0.38448875130372889</c:v>
                </c:pt>
                <c:pt idx="32">
                  <c:v>-0.37797889756019065</c:v>
                </c:pt>
                <c:pt idx="33">
                  <c:v>-0.36336420826780536</c:v>
                </c:pt>
                <c:pt idx="34">
                  <c:v>-0.29625606874377319</c:v>
                </c:pt>
                <c:pt idx="35">
                  <c:v>-0.28120113262273511</c:v>
                </c:pt>
                <c:pt idx="36">
                  <c:v>-0.28053147559533476</c:v>
                </c:pt>
                <c:pt idx="37">
                  <c:v>-0.27968576463363137</c:v>
                </c:pt>
                <c:pt idx="38">
                  <c:v>-0.2333917827860226</c:v>
                </c:pt>
                <c:pt idx="39">
                  <c:v>-0.18178418958106593</c:v>
                </c:pt>
                <c:pt idx="40">
                  <c:v>-0.13247872934405158</c:v>
                </c:pt>
                <c:pt idx="41">
                  <c:v>-0.13247872934405158</c:v>
                </c:pt>
                <c:pt idx="42">
                  <c:v>-5.7915045523243953E-2</c:v>
                </c:pt>
                <c:pt idx="43">
                  <c:v>-2.6773232805677769E-2</c:v>
                </c:pt>
                <c:pt idx="44">
                  <c:v>5.4446778933763658E-2</c:v>
                </c:pt>
                <c:pt idx="45">
                  <c:v>8.7615137218428729E-2</c:v>
                </c:pt>
                <c:pt idx="46">
                  <c:v>8.7615137218428729E-2</c:v>
                </c:pt>
                <c:pt idx="47">
                  <c:v>0.15013151224809548</c:v>
                </c:pt>
                <c:pt idx="48">
                  <c:v>0.15438079775894309</c:v>
                </c:pt>
                <c:pt idx="49">
                  <c:v>0.15438079775894309</c:v>
                </c:pt>
                <c:pt idx="50">
                  <c:v>0.29859589216255999</c:v>
                </c:pt>
                <c:pt idx="51">
                  <c:v>0.29859589216255999</c:v>
                </c:pt>
                <c:pt idx="52">
                  <c:v>0.32347748095959694</c:v>
                </c:pt>
                <c:pt idx="53">
                  <c:v>0.34531044889195178</c:v>
                </c:pt>
                <c:pt idx="54">
                  <c:v>0.34721766921745478</c:v>
                </c:pt>
                <c:pt idx="55">
                  <c:v>0.35578231361076357</c:v>
                </c:pt>
                <c:pt idx="56">
                  <c:v>0.41437729541481522</c:v>
                </c:pt>
                <c:pt idx="57">
                  <c:v>0.42052337951522406</c:v>
                </c:pt>
                <c:pt idx="58">
                  <c:v>0.45620758752136897</c:v>
                </c:pt>
                <c:pt idx="59">
                  <c:v>0.48029048092339072</c:v>
                </c:pt>
                <c:pt idx="60">
                  <c:v>0.56130829532825088</c:v>
                </c:pt>
                <c:pt idx="61">
                  <c:v>0.61237744018226659</c:v>
                </c:pt>
                <c:pt idx="62">
                  <c:v>0.76463196611625694</c:v>
                </c:pt>
                <c:pt idx="63">
                  <c:v>0.77351573546509989</c:v>
                </c:pt>
                <c:pt idx="64">
                  <c:v>0.77411332021362123</c:v>
                </c:pt>
                <c:pt idx="65">
                  <c:v>0.784005769044545</c:v>
                </c:pt>
                <c:pt idx="66">
                  <c:v>0.9260714323662721</c:v>
                </c:pt>
                <c:pt idx="67">
                  <c:v>0.97772728206042092</c:v>
                </c:pt>
                <c:pt idx="68">
                  <c:v>0.99212875943064083</c:v>
                </c:pt>
                <c:pt idx="69">
                  <c:v>1.1345618391940393</c:v>
                </c:pt>
                <c:pt idx="70">
                  <c:v>1.1911325823951433</c:v>
                </c:pt>
                <c:pt idx="71">
                  <c:v>1.2076993473935207</c:v>
                </c:pt>
                <c:pt idx="72">
                  <c:v>1.3049091690167378</c:v>
                </c:pt>
                <c:pt idx="73">
                  <c:v>1.3076960188372073</c:v>
                </c:pt>
                <c:pt idx="74">
                  <c:v>1.9669593560317946</c:v>
                </c:pt>
                <c:pt idx="75">
                  <c:v>2.1470713966364516</c:v>
                </c:pt>
                <c:pt idx="76">
                  <c:v>2.2231505090492845</c:v>
                </c:pt>
                <c:pt idx="77">
                  <c:v>2.4176423316223956</c:v>
                </c:pt>
                <c:pt idx="78">
                  <c:v>2.5204437538032223</c:v>
                </c:pt>
                <c:pt idx="79">
                  <c:v>2.708798842588426</c:v>
                </c:pt>
              </c:numCache>
            </c:numRef>
          </c:xVal>
          <c:yVal>
            <c:numRef>
              <c:f>'R-Student'!$J$4:$J$83</c:f>
              <c:numCache>
                <c:formatCode>General</c:formatCode>
                <c:ptCount val="80"/>
                <c:pt idx="0">
                  <c:v>6.2500000000000003E-3</c:v>
                </c:pt>
                <c:pt idx="1">
                  <c:v>1.8749999999999999E-2</c:v>
                </c:pt>
                <c:pt idx="2">
                  <c:v>3.125E-2</c:v>
                </c:pt>
                <c:pt idx="3">
                  <c:v>4.3749999999999997E-2</c:v>
                </c:pt>
                <c:pt idx="4">
                  <c:v>5.6250000000000001E-2</c:v>
                </c:pt>
                <c:pt idx="5">
                  <c:v>6.8750000000000006E-2</c:v>
                </c:pt>
                <c:pt idx="6">
                  <c:v>8.1250000000000003E-2</c:v>
                </c:pt>
                <c:pt idx="7">
                  <c:v>9.375E-2</c:v>
                </c:pt>
                <c:pt idx="8">
                  <c:v>0.10625</c:v>
                </c:pt>
                <c:pt idx="9">
                  <c:v>0.11874999999999999</c:v>
                </c:pt>
                <c:pt idx="10">
                  <c:v>0.13125000000000001</c:v>
                </c:pt>
                <c:pt idx="11">
                  <c:v>0.14374999999999999</c:v>
                </c:pt>
                <c:pt idx="12">
                  <c:v>0.15625</c:v>
                </c:pt>
                <c:pt idx="13">
                  <c:v>0.16875000000000001</c:v>
                </c:pt>
                <c:pt idx="14">
                  <c:v>0.18124999999999999</c:v>
                </c:pt>
                <c:pt idx="15">
                  <c:v>0.19375000000000001</c:v>
                </c:pt>
                <c:pt idx="16">
                  <c:v>0.20624999999999999</c:v>
                </c:pt>
                <c:pt idx="17">
                  <c:v>0.21875</c:v>
                </c:pt>
                <c:pt idx="18">
                  <c:v>0.23125000000000001</c:v>
                </c:pt>
                <c:pt idx="19">
                  <c:v>0.24374999999999999</c:v>
                </c:pt>
                <c:pt idx="20">
                  <c:v>0.25624999999999998</c:v>
                </c:pt>
                <c:pt idx="21">
                  <c:v>0.26874999999999999</c:v>
                </c:pt>
                <c:pt idx="22">
                  <c:v>0.28125</c:v>
                </c:pt>
                <c:pt idx="23">
                  <c:v>0.29375000000000001</c:v>
                </c:pt>
                <c:pt idx="24">
                  <c:v>0.30625000000000002</c:v>
                </c:pt>
                <c:pt idx="25">
                  <c:v>0.31874999999999998</c:v>
                </c:pt>
                <c:pt idx="26">
                  <c:v>0.33124999999999999</c:v>
                </c:pt>
                <c:pt idx="27">
                  <c:v>0.34375</c:v>
                </c:pt>
                <c:pt idx="28">
                  <c:v>0.35625000000000001</c:v>
                </c:pt>
                <c:pt idx="29">
                  <c:v>0.36875000000000002</c:v>
                </c:pt>
                <c:pt idx="30">
                  <c:v>0.38124999999999998</c:v>
                </c:pt>
                <c:pt idx="31">
                  <c:v>0.39374999999999999</c:v>
                </c:pt>
                <c:pt idx="32">
                  <c:v>0.40625</c:v>
                </c:pt>
                <c:pt idx="33">
                  <c:v>0.41875000000000001</c:v>
                </c:pt>
                <c:pt idx="34">
                  <c:v>0.43125000000000002</c:v>
                </c:pt>
                <c:pt idx="35">
                  <c:v>0.44374999999999998</c:v>
                </c:pt>
                <c:pt idx="36">
                  <c:v>0.45624999999999999</c:v>
                </c:pt>
                <c:pt idx="37">
                  <c:v>0.46875</c:v>
                </c:pt>
                <c:pt idx="38">
                  <c:v>0.48125000000000001</c:v>
                </c:pt>
                <c:pt idx="39">
                  <c:v>0.49375000000000002</c:v>
                </c:pt>
                <c:pt idx="40">
                  <c:v>0.50624999999999998</c:v>
                </c:pt>
                <c:pt idx="41">
                  <c:v>0.51875000000000004</c:v>
                </c:pt>
                <c:pt idx="42">
                  <c:v>0.53125</c:v>
                </c:pt>
                <c:pt idx="43">
                  <c:v>0.54374999999999996</c:v>
                </c:pt>
                <c:pt idx="44">
                  <c:v>0.55625000000000002</c:v>
                </c:pt>
                <c:pt idx="45">
                  <c:v>0.56874999999999998</c:v>
                </c:pt>
                <c:pt idx="46">
                  <c:v>0.58125000000000004</c:v>
                </c:pt>
                <c:pt idx="47">
                  <c:v>0.59375</c:v>
                </c:pt>
                <c:pt idx="48">
                  <c:v>0.60624999999999996</c:v>
                </c:pt>
                <c:pt idx="49">
                  <c:v>0.61875000000000002</c:v>
                </c:pt>
                <c:pt idx="50">
                  <c:v>0.63124999999999998</c:v>
                </c:pt>
                <c:pt idx="51">
                  <c:v>0.64375000000000004</c:v>
                </c:pt>
                <c:pt idx="52">
                  <c:v>0.65625</c:v>
                </c:pt>
                <c:pt idx="53">
                  <c:v>0.66874999999999996</c:v>
                </c:pt>
                <c:pt idx="54">
                  <c:v>0.68125000000000002</c:v>
                </c:pt>
                <c:pt idx="55">
                  <c:v>0.69374999999999998</c:v>
                </c:pt>
                <c:pt idx="56">
                  <c:v>0.70625000000000004</c:v>
                </c:pt>
                <c:pt idx="57">
                  <c:v>0.71875</c:v>
                </c:pt>
                <c:pt idx="58">
                  <c:v>0.73124999999999996</c:v>
                </c:pt>
                <c:pt idx="59">
                  <c:v>0.74375000000000002</c:v>
                </c:pt>
                <c:pt idx="60">
                  <c:v>0.75624999999999998</c:v>
                </c:pt>
                <c:pt idx="61">
                  <c:v>0.76875000000000004</c:v>
                </c:pt>
                <c:pt idx="62">
                  <c:v>0.78125</c:v>
                </c:pt>
                <c:pt idx="63">
                  <c:v>0.79374999999999996</c:v>
                </c:pt>
                <c:pt idx="64">
                  <c:v>0.80625000000000002</c:v>
                </c:pt>
                <c:pt idx="65">
                  <c:v>0.81874999999999998</c:v>
                </c:pt>
                <c:pt idx="66">
                  <c:v>0.83125000000000004</c:v>
                </c:pt>
                <c:pt idx="67">
                  <c:v>0.84375</c:v>
                </c:pt>
                <c:pt idx="68">
                  <c:v>0.85624999999999996</c:v>
                </c:pt>
                <c:pt idx="69">
                  <c:v>0.86875000000000002</c:v>
                </c:pt>
                <c:pt idx="70">
                  <c:v>0.88124999999999998</c:v>
                </c:pt>
                <c:pt idx="71">
                  <c:v>0.89375000000000004</c:v>
                </c:pt>
                <c:pt idx="72">
                  <c:v>0.90625</c:v>
                </c:pt>
                <c:pt idx="73">
                  <c:v>0.91874999999999996</c:v>
                </c:pt>
                <c:pt idx="74">
                  <c:v>0.93125000000000002</c:v>
                </c:pt>
                <c:pt idx="75">
                  <c:v>0.94374999999999998</c:v>
                </c:pt>
                <c:pt idx="76">
                  <c:v>0.95625000000000004</c:v>
                </c:pt>
                <c:pt idx="77">
                  <c:v>0.96875</c:v>
                </c:pt>
                <c:pt idx="78">
                  <c:v>0.98124999999999996</c:v>
                </c:pt>
                <c:pt idx="79">
                  <c:v>0.99375000000000002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4-4A6C-8F8F-8A8A3DEB9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534207"/>
        <c:axId val="450537951"/>
      </c:scatterChart>
      <c:valAx>
        <c:axId val="45053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537951"/>
        <c:crosses val="autoZero"/>
        <c:crossBetween val="midCat"/>
      </c:valAx>
      <c:valAx>
        <c:axId val="45053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534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Partial</a:t>
            </a:r>
            <a:r>
              <a:rPr lang="en-IN" baseline="0"/>
              <a:t> RP for Fixed Acid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'Partial RP for Fixed Acid'!$O$93:$O$172</c:f>
              <c:numCache>
                <c:formatCode>General</c:formatCode>
                <c:ptCount val="80"/>
                <c:pt idx="0">
                  <c:v>-7.7943068265305726E-2</c:v>
                </c:pt>
                <c:pt idx="1">
                  <c:v>-0.25431020900145906</c:v>
                </c:pt>
                <c:pt idx="2">
                  <c:v>-0.19140208426251348</c:v>
                </c:pt>
                <c:pt idx="3">
                  <c:v>0.42232731988562477</c:v>
                </c:pt>
                <c:pt idx="4">
                  <c:v>-7.7943068265305726E-2</c:v>
                </c:pt>
                <c:pt idx="5">
                  <c:v>-0.13856851701926587</c:v>
                </c:pt>
                <c:pt idx="6">
                  <c:v>-0.28751215771682759</c:v>
                </c:pt>
                <c:pt idx="7">
                  <c:v>1.3209165215636878</c:v>
                </c:pt>
                <c:pt idx="8">
                  <c:v>1.4676464460291916</c:v>
                </c:pt>
                <c:pt idx="9">
                  <c:v>0.17734318603187127</c:v>
                </c:pt>
                <c:pt idx="10">
                  <c:v>-0.19370665019902322</c:v>
                </c:pt>
                <c:pt idx="11">
                  <c:v>0.17734318603187127</c:v>
                </c:pt>
                <c:pt idx="12">
                  <c:v>-0.11962632402124918</c:v>
                </c:pt>
                <c:pt idx="13">
                  <c:v>7.7407612633746403E-2</c:v>
                </c:pt>
                <c:pt idx="14">
                  <c:v>-0.34062610166787799</c:v>
                </c:pt>
                <c:pt idx="15">
                  <c:v>-0.24661954571400813</c:v>
                </c:pt>
                <c:pt idx="16">
                  <c:v>1.3889808458824326</c:v>
                </c:pt>
                <c:pt idx="17">
                  <c:v>-0.2196782968022859</c:v>
                </c:pt>
                <c:pt idx="18">
                  <c:v>-1.1140423023048651</c:v>
                </c:pt>
                <c:pt idx="19">
                  <c:v>0.49710067065153751</c:v>
                </c:pt>
                <c:pt idx="20">
                  <c:v>0.2405019865618172</c:v>
                </c:pt>
                <c:pt idx="21">
                  <c:v>-0.2644102474941139</c:v>
                </c:pt>
                <c:pt idx="22">
                  <c:v>-0.55861781055792203</c:v>
                </c:pt>
                <c:pt idx="23">
                  <c:v>-0.27783343045582143</c:v>
                </c:pt>
                <c:pt idx="24">
                  <c:v>0.23132598665274973</c:v>
                </c:pt>
                <c:pt idx="25">
                  <c:v>-0.68284254340624351</c:v>
                </c:pt>
                <c:pt idx="26">
                  <c:v>-0.59667073034236306</c:v>
                </c:pt>
                <c:pt idx="27">
                  <c:v>-0.55861781055792203</c:v>
                </c:pt>
                <c:pt idx="28">
                  <c:v>-0.1824572230453434</c:v>
                </c:pt>
                <c:pt idx="29">
                  <c:v>0.52287171394732734</c:v>
                </c:pt>
                <c:pt idx="30">
                  <c:v>-4.5244478956286471E-2</c:v>
                </c:pt>
                <c:pt idx="31">
                  <c:v>0.30922483817645041</c:v>
                </c:pt>
                <c:pt idx="32">
                  <c:v>0.23408924737515413</c:v>
                </c:pt>
                <c:pt idx="33">
                  <c:v>0.58443098620591805</c:v>
                </c:pt>
                <c:pt idx="34">
                  <c:v>-0.41856762823224436</c:v>
                </c:pt>
                <c:pt idx="35">
                  <c:v>0.72089803170857891</c:v>
                </c:pt>
                <c:pt idx="36">
                  <c:v>0.55044838339599877</c:v>
                </c:pt>
                <c:pt idx="37">
                  <c:v>1.2614893327541505</c:v>
                </c:pt>
                <c:pt idx="38">
                  <c:v>-0.45424973048783723</c:v>
                </c:pt>
                <c:pt idx="39">
                  <c:v>7.1509627976377388E-2</c:v>
                </c:pt>
                <c:pt idx="40">
                  <c:v>7.1509627976377388E-2</c:v>
                </c:pt>
                <c:pt idx="41">
                  <c:v>-1.2361300809980946</c:v>
                </c:pt>
                <c:pt idx="42">
                  <c:v>0.17245271659709438</c:v>
                </c:pt>
                <c:pt idx="43">
                  <c:v>-0.25663991989594237</c:v>
                </c:pt>
                <c:pt idx="44">
                  <c:v>-0.22104570176887961</c:v>
                </c:pt>
                <c:pt idx="45">
                  <c:v>-1.1422844282588578</c:v>
                </c:pt>
                <c:pt idx="46">
                  <c:v>1.0100318265691417</c:v>
                </c:pt>
                <c:pt idx="47">
                  <c:v>-0.52465186044741152</c:v>
                </c:pt>
                <c:pt idx="48">
                  <c:v>-0.51461749170220372</c:v>
                </c:pt>
                <c:pt idx="49">
                  <c:v>0.12292188363788092</c:v>
                </c:pt>
                <c:pt idx="50">
                  <c:v>-0.11446719299581787</c:v>
                </c:pt>
                <c:pt idx="51">
                  <c:v>0.48245826681294535</c:v>
                </c:pt>
                <c:pt idx="52">
                  <c:v>0.48950125387152532</c:v>
                </c:pt>
                <c:pt idx="53">
                  <c:v>-0.23608067492931006</c:v>
                </c:pt>
                <c:pt idx="54">
                  <c:v>1.7704218142592154E-2</c:v>
                </c:pt>
                <c:pt idx="55">
                  <c:v>-0.65237160892824431</c:v>
                </c:pt>
                <c:pt idx="56">
                  <c:v>-0.53641281363438598</c:v>
                </c:pt>
                <c:pt idx="57">
                  <c:v>-0.61833072668361844</c:v>
                </c:pt>
                <c:pt idx="58">
                  <c:v>-0.2507571992093407</c:v>
                </c:pt>
                <c:pt idx="59">
                  <c:v>0.81906905558352516</c:v>
                </c:pt>
                <c:pt idx="60">
                  <c:v>-0.22365112592050451</c:v>
                </c:pt>
                <c:pt idx="61">
                  <c:v>0.64581479733696412</c:v>
                </c:pt>
                <c:pt idx="62">
                  <c:v>1.6283448564015615</c:v>
                </c:pt>
                <c:pt idx="63">
                  <c:v>-3.6235070934319324E-2</c:v>
                </c:pt>
                <c:pt idx="64">
                  <c:v>-0.45103441295208757</c:v>
                </c:pt>
                <c:pt idx="65">
                  <c:v>-0.45103441295208757</c:v>
                </c:pt>
                <c:pt idx="66">
                  <c:v>-0.34099459026406365</c:v>
                </c:pt>
                <c:pt idx="67">
                  <c:v>-0.40186127660477045</c:v>
                </c:pt>
                <c:pt idx="68">
                  <c:v>-0.74993158141813954</c:v>
                </c:pt>
                <c:pt idx="69">
                  <c:v>0.58162817190068772</c:v>
                </c:pt>
                <c:pt idx="70">
                  <c:v>0.46965164357039768</c:v>
                </c:pt>
                <c:pt idx="71">
                  <c:v>0.32244849646736906</c:v>
                </c:pt>
                <c:pt idx="72">
                  <c:v>0.2813551886883765</c:v>
                </c:pt>
                <c:pt idx="73">
                  <c:v>-0.95606532695525814</c:v>
                </c:pt>
                <c:pt idx="74">
                  <c:v>-0.38116521845662632</c:v>
                </c:pt>
                <c:pt idx="75">
                  <c:v>4.1617920987183865E-2</c:v>
                </c:pt>
                <c:pt idx="76">
                  <c:v>4.1617920987183865E-2</c:v>
                </c:pt>
                <c:pt idx="77">
                  <c:v>0.66684897871134652</c:v>
                </c:pt>
                <c:pt idx="78">
                  <c:v>0.269706978886461</c:v>
                </c:pt>
                <c:pt idx="79">
                  <c:v>-0.79328717155142936</c:v>
                </c:pt>
              </c:numCache>
            </c:numRef>
          </c:xVal>
          <c:yVal>
            <c:numRef>
              <c:f>'Partial RP for Fixed Acid'!$P$93:$P$172</c:f>
              <c:numCache>
                <c:formatCode>General</c:formatCode>
                <c:ptCount val="80"/>
                <c:pt idx="0">
                  <c:v>3.6140404711431984E-2</c:v>
                </c:pt>
                <c:pt idx="1">
                  <c:v>-0.41707349572840346</c:v>
                </c:pt>
                <c:pt idx="2">
                  <c:v>-0.24912507641590675</c:v>
                </c:pt>
                <c:pt idx="3">
                  <c:v>1.1508012920821784</c:v>
                </c:pt>
                <c:pt idx="4">
                  <c:v>3.6140404711431984E-2</c:v>
                </c:pt>
                <c:pt idx="5">
                  <c:v>4.0809926946508313E-2</c:v>
                </c:pt>
                <c:pt idx="6">
                  <c:v>0.33040125474560789</c:v>
                </c:pt>
                <c:pt idx="7">
                  <c:v>0.70791923644749044</c:v>
                </c:pt>
                <c:pt idx="8">
                  <c:v>0.28930057725502056</c:v>
                </c:pt>
                <c:pt idx="9">
                  <c:v>6.6514561169368491E-3</c:v>
                </c:pt>
                <c:pt idx="10">
                  <c:v>-0.29544470947073709</c:v>
                </c:pt>
                <c:pt idx="11">
                  <c:v>6.6514561169368491E-3</c:v>
                </c:pt>
                <c:pt idx="12">
                  <c:v>0.7472895092653955</c:v>
                </c:pt>
                <c:pt idx="13">
                  <c:v>5.7340634882150354E-2</c:v>
                </c:pt>
                <c:pt idx="14">
                  <c:v>0.23098601597205892</c:v>
                </c:pt>
                <c:pt idx="15">
                  <c:v>0.35831233604791812</c:v>
                </c:pt>
                <c:pt idx="16">
                  <c:v>-0.33634301595163052</c:v>
                </c:pt>
                <c:pt idx="17">
                  <c:v>0.72712902218870568</c:v>
                </c:pt>
                <c:pt idx="18">
                  <c:v>0.47189256154746495</c:v>
                </c:pt>
                <c:pt idx="19">
                  <c:v>-0.35970876694816312</c:v>
                </c:pt>
                <c:pt idx="20">
                  <c:v>0.80587341836805848</c:v>
                </c:pt>
                <c:pt idx="21">
                  <c:v>-0.24127630195092209</c:v>
                </c:pt>
                <c:pt idx="22">
                  <c:v>-0.20924752181285378</c:v>
                </c:pt>
                <c:pt idx="23">
                  <c:v>0.51447534479827084</c:v>
                </c:pt>
                <c:pt idx="24">
                  <c:v>-0.3560745515360102</c:v>
                </c:pt>
                <c:pt idx="25">
                  <c:v>-0.62335227860762377</c:v>
                </c:pt>
                <c:pt idx="26">
                  <c:v>-0.15120372663798154</c:v>
                </c:pt>
                <c:pt idx="27">
                  <c:v>-0.20924752181285378</c:v>
                </c:pt>
                <c:pt idx="28">
                  <c:v>-0.12677413798784531</c:v>
                </c:pt>
                <c:pt idx="29">
                  <c:v>0.5550161726711238</c:v>
                </c:pt>
                <c:pt idx="30">
                  <c:v>-0.13616293962710824</c:v>
                </c:pt>
                <c:pt idx="31">
                  <c:v>-0.44842493752654811</c:v>
                </c:pt>
                <c:pt idx="32">
                  <c:v>0.49554765351158014</c:v>
                </c:pt>
                <c:pt idx="33">
                  <c:v>2.7882687792788907E-2</c:v>
                </c:pt>
                <c:pt idx="34">
                  <c:v>-1.3665689885872432</c:v>
                </c:pt>
                <c:pt idx="35">
                  <c:v>0.25027036126240887</c:v>
                </c:pt>
                <c:pt idx="36">
                  <c:v>-0.44867724418855826</c:v>
                </c:pt>
                <c:pt idx="37">
                  <c:v>-0.33849152262548365</c:v>
                </c:pt>
                <c:pt idx="38">
                  <c:v>0.26901003089576925</c:v>
                </c:pt>
                <c:pt idx="39">
                  <c:v>-0.2858884714211074</c:v>
                </c:pt>
                <c:pt idx="40">
                  <c:v>-0.2858884714211074</c:v>
                </c:pt>
                <c:pt idx="41">
                  <c:v>8.843531871035637E-2</c:v>
                </c:pt>
                <c:pt idx="42">
                  <c:v>-0.16393239578678021</c:v>
                </c:pt>
                <c:pt idx="43">
                  <c:v>0.10623092199786566</c:v>
                </c:pt>
                <c:pt idx="44">
                  <c:v>6.8731376397989763E-2</c:v>
                </c:pt>
                <c:pt idx="45">
                  <c:v>0.44739052194356788</c:v>
                </c:pt>
                <c:pt idx="46">
                  <c:v>-0.47342457986607922</c:v>
                </c:pt>
                <c:pt idx="47">
                  <c:v>-2.8806246151447112E-4</c:v>
                </c:pt>
                <c:pt idx="48">
                  <c:v>-0.76514025617423265</c:v>
                </c:pt>
                <c:pt idx="49">
                  <c:v>-1.0264853316914948</c:v>
                </c:pt>
                <c:pt idx="50">
                  <c:v>-6.035514132313935E-2</c:v>
                </c:pt>
                <c:pt idx="51">
                  <c:v>0.21383021441892947</c:v>
                </c:pt>
                <c:pt idx="52">
                  <c:v>0.26264516775817981</c:v>
                </c:pt>
                <c:pt idx="53">
                  <c:v>0.39724442991031061</c:v>
                </c:pt>
                <c:pt idx="54">
                  <c:v>-0.20551956202419763</c:v>
                </c:pt>
                <c:pt idx="55">
                  <c:v>-0.31151121386814307</c:v>
                </c:pt>
                <c:pt idx="56">
                  <c:v>0.40732205397246446</c:v>
                </c:pt>
                <c:pt idx="57">
                  <c:v>-0.72683499389008688</c:v>
                </c:pt>
                <c:pt idx="58">
                  <c:v>-0.14007390863751823</c:v>
                </c:pt>
                <c:pt idx="59">
                  <c:v>0.39545040482210947</c:v>
                </c:pt>
                <c:pt idx="60">
                  <c:v>0.6454057057209468</c:v>
                </c:pt>
                <c:pt idx="61">
                  <c:v>-0.61279520073659111</c:v>
                </c:pt>
                <c:pt idx="62">
                  <c:v>7.05375627053062E-3</c:v>
                </c:pt>
                <c:pt idx="63">
                  <c:v>-0.28616775859160803</c:v>
                </c:pt>
                <c:pt idx="64">
                  <c:v>0.12509762179340367</c:v>
                </c:pt>
                <c:pt idx="65">
                  <c:v>0.12509762179340367</c:v>
                </c:pt>
                <c:pt idx="66">
                  <c:v>0.15045334729426152</c:v>
                </c:pt>
                <c:pt idx="67">
                  <c:v>-0.91264397609189807</c:v>
                </c:pt>
                <c:pt idx="68">
                  <c:v>9.8918578337494623E-2</c:v>
                </c:pt>
                <c:pt idx="69">
                  <c:v>0.50393649338722302</c:v>
                </c:pt>
                <c:pt idx="70">
                  <c:v>-0.18871903766750453</c:v>
                </c:pt>
                <c:pt idx="71">
                  <c:v>0.43768286967446635</c:v>
                </c:pt>
                <c:pt idx="72">
                  <c:v>0.35373158581272968</c:v>
                </c:pt>
                <c:pt idx="73">
                  <c:v>-0.14913861119686445</c:v>
                </c:pt>
                <c:pt idx="74">
                  <c:v>0.44670761836069417</c:v>
                </c:pt>
                <c:pt idx="75">
                  <c:v>-0.12109499718096117</c:v>
                </c:pt>
                <c:pt idx="76">
                  <c:v>-0.12109499718096117</c:v>
                </c:pt>
                <c:pt idx="77">
                  <c:v>-0.29099271273659433</c:v>
                </c:pt>
                <c:pt idx="78">
                  <c:v>-0.16302079403718572</c:v>
                </c:pt>
                <c:pt idx="79">
                  <c:v>0.20699966093777888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23-4C1D-979E-4377AD7A2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845903"/>
        <c:axId val="538844655"/>
      </c:scatterChart>
      <c:valAx>
        <c:axId val="538845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44655"/>
        <c:crosses val="autoZero"/>
        <c:crossBetween val="midCat"/>
      </c:valAx>
      <c:valAx>
        <c:axId val="53884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45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Partial RP for Volatile Acid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'Partial RP for Volatile Acid'!$O$93:$O$172</c:f>
              <c:numCache>
                <c:formatCode>General</c:formatCode>
                <c:ptCount val="80"/>
                <c:pt idx="0">
                  <c:v>-8.2006852781934647E-2</c:v>
                </c:pt>
                <c:pt idx="1">
                  <c:v>-0.56331115388286257</c:v>
                </c:pt>
                <c:pt idx="2">
                  <c:v>-0.31641149565185422</c:v>
                </c:pt>
                <c:pt idx="3">
                  <c:v>0.54415086086701958</c:v>
                </c:pt>
                <c:pt idx="4">
                  <c:v>-8.2006852781934647E-2</c:v>
                </c:pt>
                <c:pt idx="5">
                  <c:v>-7.6939167025039445E-2</c:v>
                </c:pt>
                <c:pt idx="6">
                  <c:v>-0.19768221693858834</c:v>
                </c:pt>
                <c:pt idx="7">
                  <c:v>1.2667504514219026</c:v>
                </c:pt>
                <c:pt idx="8">
                  <c:v>1.5729031110781033</c:v>
                </c:pt>
                <c:pt idx="9">
                  <c:v>0.23208026844777407</c:v>
                </c:pt>
                <c:pt idx="10">
                  <c:v>-9.7679136655394849E-2</c:v>
                </c:pt>
                <c:pt idx="11">
                  <c:v>0.23208026844777407</c:v>
                </c:pt>
                <c:pt idx="12">
                  <c:v>-2.9089415206793312E-2</c:v>
                </c:pt>
                <c:pt idx="13">
                  <c:v>-0.12143648537678864</c:v>
                </c:pt>
                <c:pt idx="14">
                  <c:v>-0.32898250363369819</c:v>
                </c:pt>
                <c:pt idx="15">
                  <c:v>-0.23544636488314463</c:v>
                </c:pt>
                <c:pt idx="16">
                  <c:v>1.4816207539151769</c:v>
                </c:pt>
                <c:pt idx="17">
                  <c:v>-0.14415989289120557</c:v>
                </c:pt>
                <c:pt idx="18">
                  <c:v>-1.0487014039088782</c:v>
                </c:pt>
                <c:pt idx="19">
                  <c:v>0.66824865489129071</c:v>
                </c:pt>
                <c:pt idx="20">
                  <c:v>0.40873241818723471</c:v>
                </c:pt>
                <c:pt idx="21">
                  <c:v>-7.8170894135603852E-2</c:v>
                </c:pt>
                <c:pt idx="22">
                  <c:v>-0.37737880795469181</c:v>
                </c:pt>
                <c:pt idx="23">
                  <c:v>6.5529990932926552E-3</c:v>
                </c:pt>
                <c:pt idx="24">
                  <c:v>0.46926051857601614</c:v>
                </c:pt>
                <c:pt idx="25">
                  <c:v>-0.48165977367826951</c:v>
                </c:pt>
                <c:pt idx="26">
                  <c:v>-0.46621700014770084</c:v>
                </c:pt>
                <c:pt idx="27">
                  <c:v>-0.37737880795469181</c:v>
                </c:pt>
                <c:pt idx="28">
                  <c:v>-0.23766485258631764</c:v>
                </c:pt>
                <c:pt idx="29">
                  <c:v>0.55590698798074811</c:v>
                </c:pt>
                <c:pt idx="30">
                  <c:v>-3.4232651310583506E-2</c:v>
                </c:pt>
                <c:pt idx="31">
                  <c:v>0.2744493317788006</c:v>
                </c:pt>
                <c:pt idx="32">
                  <c:v>0.33609852395147488</c:v>
                </c:pt>
                <c:pt idx="33">
                  <c:v>0.50589926218833714</c:v>
                </c:pt>
                <c:pt idx="34">
                  <c:v>-0.14338863250745071</c:v>
                </c:pt>
                <c:pt idx="35">
                  <c:v>0.80754430050900439</c:v>
                </c:pt>
                <c:pt idx="36">
                  <c:v>0.58890912958807284</c:v>
                </c:pt>
                <c:pt idx="37">
                  <c:v>1.3961650527252676</c:v>
                </c:pt>
                <c:pt idx="38">
                  <c:v>-1.2776799386219562</c:v>
                </c:pt>
                <c:pt idx="39">
                  <c:v>0.19564692340570566</c:v>
                </c:pt>
                <c:pt idx="40">
                  <c:v>0.19564692340570566</c:v>
                </c:pt>
                <c:pt idx="41">
                  <c:v>-1.4346053574670004</c:v>
                </c:pt>
                <c:pt idx="42">
                  <c:v>0.39381817759710369</c:v>
                </c:pt>
                <c:pt idx="43">
                  <c:v>-0.4727486664595828</c:v>
                </c:pt>
                <c:pt idx="44">
                  <c:v>-0.28200309202928064</c:v>
                </c:pt>
                <c:pt idx="45">
                  <c:v>-0.9418876589612486</c:v>
                </c:pt>
                <c:pt idx="46">
                  <c:v>0.29719716964041076</c:v>
                </c:pt>
                <c:pt idx="47">
                  <c:v>-0.44122708384094178</c:v>
                </c:pt>
                <c:pt idx="48">
                  <c:v>-0.40015141204808646</c:v>
                </c:pt>
                <c:pt idx="49">
                  <c:v>0.39475314741189571</c:v>
                </c:pt>
                <c:pt idx="50">
                  <c:v>-0.35121942150895258</c:v>
                </c:pt>
                <c:pt idx="51">
                  <c:v>0.6094111368007793</c:v>
                </c:pt>
                <c:pt idx="52">
                  <c:v>0.65557357501203839</c:v>
                </c:pt>
                <c:pt idx="53">
                  <c:v>-4.968840314497136E-2</c:v>
                </c:pt>
                <c:pt idx="54">
                  <c:v>7.3255069778955573E-2</c:v>
                </c:pt>
                <c:pt idx="55">
                  <c:v>-0.64935076308039363</c:v>
                </c:pt>
                <c:pt idx="56">
                  <c:v>-0.75671525387349092</c:v>
                </c:pt>
                <c:pt idx="57">
                  <c:v>-0.70315004076748622</c:v>
                </c:pt>
                <c:pt idx="58">
                  <c:v>-0.25601374628629614</c:v>
                </c:pt>
                <c:pt idx="59">
                  <c:v>0.96252970386370862</c:v>
                </c:pt>
                <c:pt idx="60">
                  <c:v>-0.18462852514710715</c:v>
                </c:pt>
                <c:pt idx="61">
                  <c:v>0.25931523307648963</c:v>
                </c:pt>
                <c:pt idx="62">
                  <c:v>1.706242824374911</c:v>
                </c:pt>
                <c:pt idx="63">
                  <c:v>-0.13496748187545204</c:v>
                </c:pt>
                <c:pt idx="64">
                  <c:v>-0.57349415688939587</c:v>
                </c:pt>
                <c:pt idx="65">
                  <c:v>-0.57349415688939587</c:v>
                </c:pt>
                <c:pt idx="66">
                  <c:v>-0.18591401895205362</c:v>
                </c:pt>
                <c:pt idx="67">
                  <c:v>-0.5220186382282197</c:v>
                </c:pt>
                <c:pt idx="68">
                  <c:v>-0.77918610481755834</c:v>
                </c:pt>
                <c:pt idx="69">
                  <c:v>0.47918705209446699</c:v>
                </c:pt>
                <c:pt idx="70">
                  <c:v>0.41145433553167088</c:v>
                </c:pt>
                <c:pt idx="71">
                  <c:v>0.21179767650461567</c:v>
                </c:pt>
                <c:pt idx="72">
                  <c:v>0.1334468929601087</c:v>
                </c:pt>
                <c:pt idx="73">
                  <c:v>-1.1859864411528012</c:v>
                </c:pt>
                <c:pt idx="74">
                  <c:v>-0.31736356708877445</c:v>
                </c:pt>
                <c:pt idx="75">
                  <c:v>-8.976665113086213E-2</c:v>
                </c:pt>
                <c:pt idx="76">
                  <c:v>-8.976665113086213E-2</c:v>
                </c:pt>
                <c:pt idx="77">
                  <c:v>0.51612715879043414</c:v>
                </c:pt>
                <c:pt idx="78">
                  <c:v>0.13974460402273792</c:v>
                </c:pt>
                <c:pt idx="79">
                  <c:v>-0.80952887977854182</c:v>
                </c:pt>
              </c:numCache>
            </c:numRef>
          </c:xVal>
          <c:yVal>
            <c:numRef>
              <c:f>'Partial RP for Volatile Acid'!$P$93:$P$172</c:f>
              <c:numCache>
                <c:formatCode>General</c:formatCode>
                <c:ptCount val="80"/>
                <c:pt idx="0">
                  <c:v>9.9505401612753897E-4</c:v>
                </c:pt>
                <c:pt idx="1">
                  <c:v>0.20858212252145403</c:v>
                </c:pt>
                <c:pt idx="2">
                  <c:v>8.7760162421282928E-2</c:v>
                </c:pt>
                <c:pt idx="3">
                  <c:v>-0.12365663276226563</c:v>
                </c:pt>
                <c:pt idx="4">
                  <c:v>9.9505401612753897E-4</c:v>
                </c:pt>
                <c:pt idx="5">
                  <c:v>-3.9821575291991262E-2</c:v>
                </c:pt>
                <c:pt idx="6">
                  <c:v>-6.9420614338480569E-2</c:v>
                </c:pt>
                <c:pt idx="7">
                  <c:v>3.7634358610598717E-3</c:v>
                </c:pt>
                <c:pt idx="8">
                  <c:v>-7.7233490031621277E-2</c:v>
                </c:pt>
                <c:pt idx="9">
                  <c:v>-3.4125322871641495E-2</c:v>
                </c:pt>
                <c:pt idx="10">
                  <c:v>-4.6970042222447494E-2</c:v>
                </c:pt>
                <c:pt idx="11">
                  <c:v>-3.4125322871641495E-2</c:v>
                </c:pt>
                <c:pt idx="12">
                  <c:v>-8.7365223013667004E-2</c:v>
                </c:pt>
                <c:pt idx="13">
                  <c:v>0.12054471446292958</c:v>
                </c:pt>
                <c:pt idx="14">
                  <c:v>-1.6900064349613442E-2</c:v>
                </c:pt>
                <c:pt idx="15">
                  <c:v>-2.1956330330973328E-2</c:v>
                </c:pt>
                <c:pt idx="16">
                  <c:v>-4.3157810554259712E-2</c:v>
                </c:pt>
                <c:pt idx="17">
                  <c:v>-7.7232066580795844E-2</c:v>
                </c:pt>
                <c:pt idx="18">
                  <c:v>-6.0220129969246416E-2</c:v>
                </c:pt>
                <c:pt idx="19">
                  <c:v>-9.0721041622140564E-2</c:v>
                </c:pt>
                <c:pt idx="20">
                  <c:v>-0.13786630861681579</c:v>
                </c:pt>
                <c:pt idx="21">
                  <c:v>-0.10502624138174688</c:v>
                </c:pt>
                <c:pt idx="22">
                  <c:v>-0.10327940407115205</c:v>
                </c:pt>
                <c:pt idx="23">
                  <c:v>-0.19745248959688722</c:v>
                </c:pt>
                <c:pt idx="24">
                  <c:v>-0.13217029099552857</c:v>
                </c:pt>
                <c:pt idx="25">
                  <c:v>-9.8220814408905177E-2</c:v>
                </c:pt>
                <c:pt idx="26">
                  <c:v>-7.4314547379944862E-2</c:v>
                </c:pt>
                <c:pt idx="27">
                  <c:v>-0.10327940407115205</c:v>
                </c:pt>
                <c:pt idx="28">
                  <c:v>3.946090303881522E-2</c:v>
                </c:pt>
                <c:pt idx="29">
                  <c:v>-4.3735174459294646E-2</c:v>
                </c:pt>
                <c:pt idx="30">
                  <c:v>-1.0907838749171228E-3</c:v>
                </c:pt>
                <c:pt idx="31">
                  <c:v>4.0334866344172604E-2</c:v>
                </c:pt>
                <c:pt idx="32">
                  <c:v>-8.388697336435802E-2</c:v>
                </c:pt>
                <c:pt idx="33">
                  <c:v>4.7388162797421862E-2</c:v>
                </c:pt>
                <c:pt idx="34">
                  <c:v>-0.11276364105815828</c:v>
                </c:pt>
                <c:pt idx="35">
                  <c:v>-6.4086887190580533E-2</c:v>
                </c:pt>
                <c:pt idx="36">
                  <c:v>-4.9392608468574739E-3</c:v>
                </c:pt>
                <c:pt idx="37">
                  <c:v>-6.9059902562957576E-2</c:v>
                </c:pt>
                <c:pt idx="38">
                  <c:v>0.4978605632360904</c:v>
                </c:pt>
                <c:pt idx="39">
                  <c:v>-6.4752694857467319E-2</c:v>
                </c:pt>
                <c:pt idx="40">
                  <c:v>-6.4752694857467319E-2</c:v>
                </c:pt>
                <c:pt idx="41">
                  <c:v>0.11901081900042154</c:v>
                </c:pt>
                <c:pt idx="42">
                  <c:v>-0.12999413390609071</c:v>
                </c:pt>
                <c:pt idx="43">
                  <c:v>0.12916691853816986</c:v>
                </c:pt>
                <c:pt idx="44">
                  <c:v>3.4805828472974532E-2</c:v>
                </c:pt>
                <c:pt idx="45">
                  <c:v>-0.14270126517530912</c:v>
                </c:pt>
                <c:pt idx="46">
                  <c:v>0.46065415581483826</c:v>
                </c:pt>
                <c:pt idx="47">
                  <c:v>-5.1572571518131771E-2</c:v>
                </c:pt>
                <c:pt idx="48">
                  <c:v>-3.8646162864176159E-2</c:v>
                </c:pt>
                <c:pt idx="49">
                  <c:v>-0.12497562300791887</c:v>
                </c:pt>
                <c:pt idx="50">
                  <c:v>0.14892743626881755</c:v>
                </c:pt>
                <c:pt idx="51">
                  <c:v>-8.7479646020675705E-2</c:v>
                </c:pt>
                <c:pt idx="52">
                  <c:v>-0.11371868276517727</c:v>
                </c:pt>
                <c:pt idx="53">
                  <c:v>-0.13193584470847153</c:v>
                </c:pt>
                <c:pt idx="54">
                  <c:v>-2.5718262073340825E-2</c:v>
                </c:pt>
                <c:pt idx="55">
                  <c:v>1.1214192388135258E-2</c:v>
                </c:pt>
                <c:pt idx="56">
                  <c:v>0.11911554012922271</c:v>
                </c:pt>
                <c:pt idx="57">
                  <c:v>8.2970822016782853E-2</c:v>
                </c:pt>
                <c:pt idx="58">
                  <c:v>9.1328060513381493E-3</c:v>
                </c:pt>
                <c:pt idx="59">
                  <c:v>-0.10531426988378434</c:v>
                </c:pt>
                <c:pt idx="60">
                  <c:v>-5.1233324063660879E-2</c:v>
                </c:pt>
                <c:pt idx="61">
                  <c:v>0.26472187319996016</c:v>
                </c:pt>
                <c:pt idx="62">
                  <c:v>-4.8463462283805825E-2</c:v>
                </c:pt>
                <c:pt idx="63">
                  <c:v>7.3067735977173309E-2</c:v>
                </c:pt>
                <c:pt idx="64">
                  <c:v>7.0467908314846839E-2</c:v>
                </c:pt>
                <c:pt idx="65">
                  <c:v>7.0467908314846839E-2</c:v>
                </c:pt>
                <c:pt idx="66">
                  <c:v>-0.10221051089889477</c:v>
                </c:pt>
                <c:pt idx="67">
                  <c:v>0.11262481865417673</c:v>
                </c:pt>
                <c:pt idx="68">
                  <c:v>1.3935027282268031E-2</c:v>
                </c:pt>
                <c:pt idx="69">
                  <c:v>4.2180083947421343E-2</c:v>
                </c:pt>
                <c:pt idx="70">
                  <c:v>4.3910945383043298E-2</c:v>
                </c:pt>
                <c:pt idx="71">
                  <c:v>5.0038808912668653E-2</c:v>
                </c:pt>
                <c:pt idx="72">
                  <c:v>7.6602086969654648E-2</c:v>
                </c:pt>
                <c:pt idx="73">
                  <c:v>0.14843201523336602</c:v>
                </c:pt>
                <c:pt idx="74">
                  <c:v>-5.8210699501308527E-2</c:v>
                </c:pt>
                <c:pt idx="75">
                  <c:v>8.6325466140543594E-2</c:v>
                </c:pt>
                <c:pt idx="76">
                  <c:v>8.6325466140543594E-2</c:v>
                </c:pt>
                <c:pt idx="77">
                  <c:v>0.10541736505173416</c:v>
                </c:pt>
                <c:pt idx="78">
                  <c:v>8.7206766352179277E-2</c:v>
                </c:pt>
                <c:pt idx="79">
                  <c:v>1.3497877110146828E-3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7B-482F-958E-65CAF38ED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534623"/>
        <c:axId val="450540031"/>
      </c:scatterChart>
      <c:valAx>
        <c:axId val="45053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540031"/>
        <c:crosses val="autoZero"/>
        <c:crossBetween val="midCat"/>
      </c:valAx>
      <c:valAx>
        <c:axId val="45054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53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Partial</a:t>
            </a:r>
            <a:r>
              <a:rPr lang="en-IN" baseline="0"/>
              <a:t> RP for Citric Acid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'Partial RP for Citric Acid'!$O$93:$O$172</c:f>
              <c:numCache>
                <c:formatCode>General</c:formatCode>
                <c:ptCount val="80"/>
                <c:pt idx="0">
                  <c:v>2.0217506243124461E-2</c:v>
                </c:pt>
                <c:pt idx="1">
                  <c:v>-0.24861750452839626</c:v>
                </c:pt>
                <c:pt idx="2">
                  <c:v>-0.12691429182554081</c:v>
                </c:pt>
                <c:pt idx="3">
                  <c:v>0.41795842151214213</c:v>
                </c:pt>
                <c:pt idx="4">
                  <c:v>2.0217506243124461E-2</c:v>
                </c:pt>
                <c:pt idx="5">
                  <c:v>-1.4038139920057091E-2</c:v>
                </c:pt>
                <c:pt idx="6">
                  <c:v>-0.17147866543208146</c:v>
                </c:pt>
                <c:pt idx="7">
                  <c:v>1.3364228085494325</c:v>
                </c:pt>
                <c:pt idx="8">
                  <c:v>1.5803271055068775</c:v>
                </c:pt>
                <c:pt idx="9">
                  <c:v>0.17018614081941408</c:v>
                </c:pt>
                <c:pt idx="10">
                  <c:v>-0.12929350406716811</c:v>
                </c:pt>
                <c:pt idx="11">
                  <c:v>0.17018614081941408</c:v>
                </c:pt>
                <c:pt idx="12">
                  <c:v>-7.0698720386625169E-2</c:v>
                </c:pt>
                <c:pt idx="13">
                  <c:v>1.9007238784496394E-4</c:v>
                </c:pt>
                <c:pt idx="14">
                  <c:v>-0.23497244477806145</c:v>
                </c:pt>
                <c:pt idx="15">
                  <c:v>-0.13873970843563566</c:v>
                </c:pt>
                <c:pt idx="16">
                  <c:v>1.2882357124658252</c:v>
                </c:pt>
                <c:pt idx="17">
                  <c:v>-0.14629879947540747</c:v>
                </c:pt>
                <c:pt idx="18">
                  <c:v>-1.0663569287398289</c:v>
                </c:pt>
                <c:pt idx="19">
                  <c:v>0.44501928307735028</c:v>
                </c:pt>
                <c:pt idx="20">
                  <c:v>0.14632086673405098</c:v>
                </c:pt>
                <c:pt idx="21">
                  <c:v>-0.24066428764195447</c:v>
                </c:pt>
                <c:pt idx="22">
                  <c:v>-0.47795274523381348</c:v>
                </c:pt>
                <c:pt idx="23">
                  <c:v>-6.2740091654235108E-2</c:v>
                </c:pt>
                <c:pt idx="24">
                  <c:v>0.28713752472968945</c:v>
                </c:pt>
                <c:pt idx="25">
                  <c:v>-0.6899054864176799</c:v>
                </c:pt>
                <c:pt idx="26">
                  <c:v>-0.60814536508578065</c:v>
                </c:pt>
                <c:pt idx="27">
                  <c:v>-0.47795274523381348</c:v>
                </c:pt>
                <c:pt idx="28">
                  <c:v>-0.13019678570437421</c:v>
                </c:pt>
                <c:pt idx="29">
                  <c:v>0.62544424148599642</c:v>
                </c:pt>
                <c:pt idx="30">
                  <c:v>2.5250399543795155E-2</c:v>
                </c:pt>
                <c:pt idx="31">
                  <c:v>0.35806497545910432</c:v>
                </c:pt>
                <c:pt idx="32">
                  <c:v>0.42932608472931921</c:v>
                </c:pt>
                <c:pt idx="33">
                  <c:v>0.48764050997734643</c:v>
                </c:pt>
                <c:pt idx="34">
                  <c:v>-0.46156237440930781</c:v>
                </c:pt>
                <c:pt idx="35">
                  <c:v>0.84877323027211204</c:v>
                </c:pt>
                <c:pt idx="36">
                  <c:v>0.62432579992489323</c:v>
                </c:pt>
                <c:pt idx="37">
                  <c:v>1.2612973943481913</c:v>
                </c:pt>
                <c:pt idx="38">
                  <c:v>-0.80370806271183248</c:v>
                </c:pt>
                <c:pt idx="39">
                  <c:v>7.9897355744134479E-2</c:v>
                </c:pt>
                <c:pt idx="40">
                  <c:v>7.9897355744134479E-2</c:v>
                </c:pt>
                <c:pt idx="41">
                  <c:v>-1.3428300295824274</c:v>
                </c:pt>
                <c:pt idx="42">
                  <c:v>0.28259703706948081</c:v>
                </c:pt>
                <c:pt idx="43">
                  <c:v>-0.30737393735025886</c:v>
                </c:pt>
                <c:pt idx="44">
                  <c:v>-0.21580716736399363</c:v>
                </c:pt>
                <c:pt idx="45">
                  <c:v>-1.0908557444016047</c:v>
                </c:pt>
                <c:pt idx="46">
                  <c:v>0.69181101977234949</c:v>
                </c:pt>
                <c:pt idx="47">
                  <c:v>-0.64547617322554096</c:v>
                </c:pt>
                <c:pt idx="48">
                  <c:v>-0.58794826638646835</c:v>
                </c:pt>
                <c:pt idx="49">
                  <c:v>8.9026875227681046E-2</c:v>
                </c:pt>
                <c:pt idx="50">
                  <c:v>-0.19323165743758519</c:v>
                </c:pt>
                <c:pt idx="51">
                  <c:v>0.52650582809668744</c:v>
                </c:pt>
                <c:pt idx="52">
                  <c:v>0.5522857021091383</c:v>
                </c:pt>
                <c:pt idx="53">
                  <c:v>-0.19167185428863842</c:v>
                </c:pt>
                <c:pt idx="54">
                  <c:v>3.1970992745240068E-2</c:v>
                </c:pt>
                <c:pt idx="55">
                  <c:v>-0.60620469529742849</c:v>
                </c:pt>
                <c:pt idx="56">
                  <c:v>-0.76462755362942314</c:v>
                </c:pt>
                <c:pt idx="57">
                  <c:v>-0.63494572644582981</c:v>
                </c:pt>
                <c:pt idx="58">
                  <c:v>-0.22450310460602729</c:v>
                </c:pt>
                <c:pt idx="59">
                  <c:v>0.78291010368469571</c:v>
                </c:pt>
                <c:pt idx="60">
                  <c:v>-0.2872692919588733</c:v>
                </c:pt>
                <c:pt idx="61">
                  <c:v>0.41538171618149011</c:v>
                </c:pt>
                <c:pt idx="62">
                  <c:v>1.6586391614684857</c:v>
                </c:pt>
                <c:pt idx="63">
                  <c:v>-1.0227698952798292E-3</c:v>
                </c:pt>
                <c:pt idx="64">
                  <c:v>-0.46005389086070458</c:v>
                </c:pt>
                <c:pt idx="65">
                  <c:v>-0.46005389086070458</c:v>
                </c:pt>
                <c:pt idx="66">
                  <c:v>-0.2426444396615306</c:v>
                </c:pt>
                <c:pt idx="67">
                  <c:v>-0.41533752261659007</c:v>
                </c:pt>
                <c:pt idx="68">
                  <c:v>-0.89549625405176059</c:v>
                </c:pt>
                <c:pt idx="69">
                  <c:v>0.65034338119415835</c:v>
                </c:pt>
                <c:pt idx="70">
                  <c:v>0.47756162170451688</c:v>
                </c:pt>
                <c:pt idx="71">
                  <c:v>0.30580067164492597</c:v>
                </c:pt>
                <c:pt idx="72">
                  <c:v>0.25094636029560924</c:v>
                </c:pt>
                <c:pt idx="73">
                  <c:v>-1.051264297952982</c:v>
                </c:pt>
                <c:pt idx="74">
                  <c:v>-0.443441896868352</c:v>
                </c:pt>
                <c:pt idx="75">
                  <c:v>-0.16271859383687115</c:v>
                </c:pt>
                <c:pt idx="76">
                  <c:v>-0.16271859383687115</c:v>
                </c:pt>
                <c:pt idx="77">
                  <c:v>0.6876694801131471</c:v>
                </c:pt>
                <c:pt idx="78">
                  <c:v>0.27573876477563353</c:v>
                </c:pt>
                <c:pt idx="79">
                  <c:v>-0.69379030059654845</c:v>
                </c:pt>
              </c:numCache>
            </c:numRef>
          </c:xVal>
          <c:yVal>
            <c:numRef>
              <c:f>'Partial RP for Citric Acid'!$P$93:$P$172</c:f>
              <c:numCache>
                <c:formatCode>General</c:formatCode>
                <c:ptCount val="80"/>
                <c:pt idx="0">
                  <c:v>-9.1951836004050644E-2</c:v>
                </c:pt>
                <c:pt idx="1">
                  <c:v>2.0684827040909008E-2</c:v>
                </c:pt>
                <c:pt idx="2">
                  <c:v>-4.3472223357002522E-2</c:v>
                </c:pt>
                <c:pt idx="3">
                  <c:v>-6.7436423711594085E-2</c:v>
                </c:pt>
                <c:pt idx="4">
                  <c:v>-9.1951836004050644E-2</c:v>
                </c:pt>
                <c:pt idx="5">
                  <c:v>-0.11634095007480459</c:v>
                </c:pt>
                <c:pt idx="6">
                  <c:v>-0.12655033555687595</c:v>
                </c:pt>
                <c:pt idx="7">
                  <c:v>-5.8111020183587353E-2</c:v>
                </c:pt>
                <c:pt idx="8">
                  <c:v>-0.12093511147256729</c:v>
                </c:pt>
                <c:pt idx="9">
                  <c:v>6.1279630093019621E-3</c:v>
                </c:pt>
                <c:pt idx="10">
                  <c:v>-4.0528988137973274E-2</c:v>
                </c:pt>
                <c:pt idx="11">
                  <c:v>6.1279630093019621E-3</c:v>
                </c:pt>
                <c:pt idx="12">
                  <c:v>-9.1098334247236581E-2</c:v>
                </c:pt>
                <c:pt idx="13">
                  <c:v>6.700980335587986E-2</c:v>
                </c:pt>
                <c:pt idx="14">
                  <c:v>-0.11089362531206198</c:v>
                </c:pt>
                <c:pt idx="15">
                  <c:v>-0.12083115004248562</c:v>
                </c:pt>
                <c:pt idx="16">
                  <c:v>0.11294717332426463</c:v>
                </c:pt>
                <c:pt idx="17">
                  <c:v>-0.11219350183685517</c:v>
                </c:pt>
                <c:pt idx="18">
                  <c:v>-7.2869433588254776E-2</c:v>
                </c:pt>
                <c:pt idx="19">
                  <c:v>6.9923816503912439E-2</c:v>
                </c:pt>
                <c:pt idx="20">
                  <c:v>3.6052038081671844E-2</c:v>
                </c:pt>
                <c:pt idx="21">
                  <c:v>-6.725554403257783E-3</c:v>
                </c:pt>
                <c:pt idx="22">
                  <c:v>-6.0731745577587121E-2</c:v>
                </c:pt>
                <c:pt idx="23">
                  <c:v>-0.22850612978093038</c:v>
                </c:pt>
                <c:pt idx="24">
                  <c:v>-2.8904767625956784E-2</c:v>
                </c:pt>
                <c:pt idx="25">
                  <c:v>4.5145704573809231E-2</c:v>
                </c:pt>
                <c:pt idx="26">
                  <c:v>1.9871717964942193E-2</c:v>
                </c:pt>
                <c:pt idx="27">
                  <c:v>-6.0731745577587121E-2</c:v>
                </c:pt>
                <c:pt idx="28">
                  <c:v>-3.989188935054383E-2</c:v>
                </c:pt>
                <c:pt idx="29">
                  <c:v>-0.12819003883732674</c:v>
                </c:pt>
                <c:pt idx="30">
                  <c:v>-5.59735347280583E-2</c:v>
                </c:pt>
                <c:pt idx="31">
                  <c:v>-1.6801524035251741E-2</c:v>
                </c:pt>
                <c:pt idx="32">
                  <c:v>-0.20918451032738622</c:v>
                </c:pt>
                <c:pt idx="33">
                  <c:v>8.6725876336865432E-2</c:v>
                </c:pt>
                <c:pt idx="34">
                  <c:v>0.1241144331550926</c:v>
                </c:pt>
                <c:pt idx="35">
                  <c:v>-0.13239878489647311</c:v>
                </c:pt>
                <c:pt idx="36">
                  <c:v>-3.9667355825378364E-2</c:v>
                </c:pt>
                <c:pt idx="37">
                  <c:v>2.1185274554065714E-2</c:v>
                </c:pt>
                <c:pt idx="38">
                  <c:v>0.30267170191694259</c:v>
                </c:pt>
                <c:pt idx="39">
                  <c:v>1.0079322061537388E-2</c:v>
                </c:pt>
                <c:pt idx="40">
                  <c:v>1.0079322061537388E-2</c:v>
                </c:pt>
                <c:pt idx="41">
                  <c:v>9.2023667466506726E-2</c:v>
                </c:pt>
                <c:pt idx="42">
                  <c:v>-9.0485413219523136E-2</c:v>
                </c:pt>
                <c:pt idx="43">
                  <c:v>3.9772019321898389E-2</c:v>
                </c:pt>
                <c:pt idx="44">
                  <c:v>-9.0535614258780948E-3</c:v>
                </c:pt>
                <c:pt idx="45">
                  <c:v>-7.4769614697970527E-2</c:v>
                </c:pt>
                <c:pt idx="46">
                  <c:v>0.32020604423102883</c:v>
                </c:pt>
                <c:pt idx="47">
                  <c:v>0.1104388573976377</c:v>
                </c:pt>
                <c:pt idx="48">
                  <c:v>0.11450831827811508</c:v>
                </c:pt>
                <c:pt idx="49">
                  <c:v>9.4689537067468632E-2</c:v>
                </c:pt>
                <c:pt idx="50">
                  <c:v>7.5728799118649409E-2</c:v>
                </c:pt>
                <c:pt idx="51">
                  <c:v>-5.3527160190216298E-2</c:v>
                </c:pt>
                <c:pt idx="52">
                  <c:v>-7.3680641748081116E-2</c:v>
                </c:pt>
                <c:pt idx="53">
                  <c:v>-6.5241662442348192E-2</c:v>
                </c:pt>
                <c:pt idx="54">
                  <c:v>-2.8194358498076499E-4</c:v>
                </c:pt>
                <c:pt idx="55">
                  <c:v>-2.2856579690635433E-2</c:v>
                </c:pt>
                <c:pt idx="56">
                  <c:v>0.18328265951654404</c:v>
                </c:pt>
                <c:pt idx="57">
                  <c:v>6.0298374934097704E-2</c:v>
                </c:pt>
                <c:pt idx="58">
                  <c:v>-1.5299268694556889E-2</c:v>
                </c:pt>
                <c:pt idx="59">
                  <c:v>8.5003296668290651E-3</c:v>
                </c:pt>
                <c:pt idx="60">
                  <c:v>1.8080729477863156E-2</c:v>
                </c:pt>
                <c:pt idx="61">
                  <c:v>0.24862771650769142</c:v>
                </c:pt>
                <c:pt idx="62">
                  <c:v>-2.8123680832037312E-2</c:v>
                </c:pt>
                <c:pt idx="63">
                  <c:v>-1.4418237568807543E-2</c:v>
                </c:pt>
                <c:pt idx="64">
                  <c:v>4.7819202893180368E-4</c:v>
                </c:pt>
                <c:pt idx="65">
                  <c:v>4.7819202893180368E-4</c:v>
                </c:pt>
                <c:pt idx="66">
                  <c:v>-9.9220386224895887E-2</c:v>
                </c:pt>
                <c:pt idx="67">
                  <c:v>6.8962866926726499E-2</c:v>
                </c:pt>
                <c:pt idx="68">
                  <c:v>0.12689133269927205</c:v>
                </c:pt>
                <c:pt idx="69">
                  <c:v>-9.4077472373183466E-2</c:v>
                </c:pt>
                <c:pt idx="70">
                  <c:v>4.4847202898831984E-3</c:v>
                </c:pt>
                <c:pt idx="71">
                  <c:v>-1.1952158638643406E-2</c:v>
                </c:pt>
                <c:pt idx="72">
                  <c:v>5.8347575524601014E-3</c:v>
                </c:pt>
                <c:pt idx="73">
                  <c:v>9.6258950698354162E-2</c:v>
                </c:pt>
                <c:pt idx="74">
                  <c:v>2.9187752118522314E-2</c:v>
                </c:pt>
                <c:pt idx="75">
                  <c:v>0.19425877431098365</c:v>
                </c:pt>
                <c:pt idx="76">
                  <c:v>0.19425877431098365</c:v>
                </c:pt>
                <c:pt idx="77">
                  <c:v>-9.6613590799812799E-4</c:v>
                </c:pt>
                <c:pt idx="78">
                  <c:v>4.6061285007568814E-3</c:v>
                </c:pt>
                <c:pt idx="79">
                  <c:v>-0.10377814709980182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15-4537-805F-12059B236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930175"/>
        <c:axId val="454928511"/>
      </c:scatterChart>
      <c:valAx>
        <c:axId val="454930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28511"/>
        <c:crosses val="autoZero"/>
        <c:crossBetween val="midCat"/>
      </c:valAx>
      <c:valAx>
        <c:axId val="45492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3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6</xdr:row>
      <xdr:rowOff>152400</xdr:rowOff>
    </xdr:from>
    <xdr:to>
      <xdr:col>6</xdr:col>
      <xdr:colOff>351304</xdr:colOff>
      <xdr:row>9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0" y="1295400"/>
          <a:ext cx="2094379" cy="847725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6</xdr:row>
      <xdr:rowOff>104775</xdr:rowOff>
    </xdr:from>
    <xdr:to>
      <xdr:col>13</xdr:col>
      <xdr:colOff>447675</xdr:colOff>
      <xdr:row>8</xdr:row>
      <xdr:rowOff>371475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91175" y="1247775"/>
          <a:ext cx="2781300" cy="64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3</xdr:row>
      <xdr:rowOff>142876</xdr:rowOff>
    </xdr:from>
    <xdr:to>
      <xdr:col>7</xdr:col>
      <xdr:colOff>204507</xdr:colOff>
      <xdr:row>6</xdr:row>
      <xdr:rowOff>85725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8947"/>
        <a:stretch/>
      </xdr:blipFill>
      <xdr:spPr>
        <a:xfrm>
          <a:off x="2257425" y="714376"/>
          <a:ext cx="2214282" cy="5143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5</xdr:row>
      <xdr:rowOff>9525</xdr:rowOff>
    </xdr:from>
    <xdr:to>
      <xdr:col>14</xdr:col>
      <xdr:colOff>82942</xdr:colOff>
      <xdr:row>7</xdr:row>
      <xdr:rowOff>171450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76" t="14737" r="4637" b="16842"/>
        <a:stretch/>
      </xdr:blipFill>
      <xdr:spPr>
        <a:xfrm>
          <a:off x="3267076" y="962025"/>
          <a:ext cx="5788416" cy="5429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2</xdr:row>
      <xdr:rowOff>66675</xdr:rowOff>
    </xdr:from>
    <xdr:to>
      <xdr:col>17</xdr:col>
      <xdr:colOff>447675</xdr:colOff>
      <xdr:row>16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390525</xdr:colOff>
      <xdr:row>86</xdr:row>
      <xdr:rowOff>133350</xdr:rowOff>
    </xdr:from>
    <xdr:to>
      <xdr:col>25</xdr:col>
      <xdr:colOff>85725</xdr:colOff>
      <xdr:row>101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381000</xdr:colOff>
      <xdr:row>84</xdr:row>
      <xdr:rowOff>57150</xdr:rowOff>
    </xdr:from>
    <xdr:to>
      <xdr:col>24</xdr:col>
      <xdr:colOff>76200</xdr:colOff>
      <xdr:row>98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548722</xdr:colOff>
      <xdr:row>89</xdr:row>
      <xdr:rowOff>76821</xdr:rowOff>
    </xdr:from>
    <xdr:to>
      <xdr:col>24</xdr:col>
      <xdr:colOff>186358</xdr:colOff>
      <xdr:row>103</xdr:row>
      <xdr:rowOff>153021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activeCell="B12" sqref="A1:M81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7.4</v>
      </c>
      <c r="C2">
        <v>0.7</v>
      </c>
      <c r="D2">
        <v>0</v>
      </c>
      <c r="E2">
        <v>1.9</v>
      </c>
      <c r="F2">
        <v>7.5999999999999998E-2</v>
      </c>
      <c r="G2">
        <v>11</v>
      </c>
      <c r="H2">
        <v>34</v>
      </c>
      <c r="I2">
        <v>0.99780000000000002</v>
      </c>
      <c r="J2">
        <v>3.51</v>
      </c>
      <c r="K2">
        <v>0.56000000000000005</v>
      </c>
      <c r="L2">
        <v>9.4</v>
      </c>
      <c r="M2">
        <v>5</v>
      </c>
    </row>
    <row r="3" spans="1:13" x14ac:dyDescent="0.25">
      <c r="A3">
        <v>1</v>
      </c>
      <c r="B3">
        <v>7.8</v>
      </c>
      <c r="C3">
        <v>0.88</v>
      </c>
      <c r="D3">
        <v>0</v>
      </c>
      <c r="E3">
        <v>2.6</v>
      </c>
      <c r="F3">
        <v>9.8000000000000004E-2</v>
      </c>
      <c r="G3">
        <v>25</v>
      </c>
      <c r="H3">
        <v>67</v>
      </c>
      <c r="I3">
        <v>0.99680000000000002</v>
      </c>
      <c r="J3">
        <v>3.2</v>
      </c>
      <c r="K3">
        <v>0.68</v>
      </c>
      <c r="L3">
        <v>9.8000000000000007</v>
      </c>
      <c r="M3">
        <v>5</v>
      </c>
    </row>
    <row r="4" spans="1:13" x14ac:dyDescent="0.25">
      <c r="A4">
        <v>1</v>
      </c>
      <c r="B4">
        <v>7.8</v>
      </c>
      <c r="C4">
        <v>0.76</v>
      </c>
      <c r="D4">
        <v>0.04</v>
      </c>
      <c r="E4">
        <v>2.2999999999999998</v>
      </c>
      <c r="F4">
        <v>9.1999999999999998E-2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9.8000000000000007</v>
      </c>
      <c r="M4">
        <v>5</v>
      </c>
    </row>
    <row r="5" spans="1:13" x14ac:dyDescent="0.25">
      <c r="A5">
        <v>1</v>
      </c>
      <c r="B5">
        <v>11.2</v>
      </c>
      <c r="C5">
        <v>0.28000000000000003</v>
      </c>
      <c r="D5">
        <v>0.56000000000000005</v>
      </c>
      <c r="E5">
        <v>1.9</v>
      </c>
      <c r="F5">
        <v>7.4999999999999997E-2</v>
      </c>
      <c r="G5">
        <v>17</v>
      </c>
      <c r="H5">
        <v>60</v>
      </c>
      <c r="I5">
        <v>0.998</v>
      </c>
      <c r="J5">
        <v>3.16</v>
      </c>
      <c r="K5">
        <v>0.57999999999999996</v>
      </c>
      <c r="L5">
        <v>9.8000000000000007</v>
      </c>
      <c r="M5">
        <v>6</v>
      </c>
    </row>
    <row r="6" spans="1:13" x14ac:dyDescent="0.25">
      <c r="A6">
        <v>1</v>
      </c>
      <c r="B6">
        <v>7.4</v>
      </c>
      <c r="C6">
        <v>0.7</v>
      </c>
      <c r="D6">
        <v>0</v>
      </c>
      <c r="E6">
        <v>1.9</v>
      </c>
      <c r="F6">
        <v>7.5999999999999998E-2</v>
      </c>
      <c r="G6">
        <v>11</v>
      </c>
      <c r="H6">
        <v>34</v>
      </c>
      <c r="I6">
        <v>0.99780000000000002</v>
      </c>
      <c r="J6">
        <v>3.51</v>
      </c>
      <c r="K6">
        <v>0.56000000000000005</v>
      </c>
      <c r="L6">
        <v>9.4</v>
      </c>
      <c r="M6">
        <v>5</v>
      </c>
    </row>
    <row r="7" spans="1:13" x14ac:dyDescent="0.25">
      <c r="A7">
        <v>1</v>
      </c>
      <c r="B7">
        <v>7.4</v>
      </c>
      <c r="C7">
        <v>0.66</v>
      </c>
      <c r="D7">
        <v>0</v>
      </c>
      <c r="E7">
        <v>1.8</v>
      </c>
      <c r="F7">
        <v>7.4999999999999997E-2</v>
      </c>
      <c r="G7">
        <v>13</v>
      </c>
      <c r="H7">
        <v>40</v>
      </c>
      <c r="I7">
        <v>0.99780000000000002</v>
      </c>
      <c r="J7">
        <v>3.51</v>
      </c>
      <c r="K7">
        <v>0.56000000000000005</v>
      </c>
      <c r="L7">
        <v>9.4</v>
      </c>
      <c r="M7">
        <v>5</v>
      </c>
    </row>
    <row r="8" spans="1:13" x14ac:dyDescent="0.25">
      <c r="A8">
        <v>1</v>
      </c>
      <c r="B8">
        <v>7.9</v>
      </c>
      <c r="C8">
        <v>0.6</v>
      </c>
      <c r="D8">
        <v>0.06</v>
      </c>
      <c r="E8">
        <v>1.6</v>
      </c>
      <c r="F8">
        <v>6.9000000000000006E-2</v>
      </c>
      <c r="G8">
        <v>15</v>
      </c>
      <c r="H8">
        <v>59</v>
      </c>
      <c r="I8">
        <v>0.99639999999999995</v>
      </c>
      <c r="J8">
        <v>3.3</v>
      </c>
      <c r="K8">
        <v>0.46</v>
      </c>
      <c r="L8">
        <v>9.4</v>
      </c>
      <c r="M8">
        <v>5</v>
      </c>
    </row>
    <row r="9" spans="1:13" x14ac:dyDescent="0.25">
      <c r="A9">
        <v>1</v>
      </c>
      <c r="B9">
        <v>7.3</v>
      </c>
      <c r="C9">
        <v>0.65</v>
      </c>
      <c r="D9">
        <v>0</v>
      </c>
      <c r="E9">
        <v>1.2</v>
      </c>
      <c r="F9">
        <v>6.5000000000000002E-2</v>
      </c>
      <c r="G9">
        <v>15</v>
      </c>
      <c r="H9">
        <v>21</v>
      </c>
      <c r="I9">
        <v>0.99460000000000004</v>
      </c>
      <c r="J9">
        <v>3.39</v>
      </c>
      <c r="K9">
        <v>0.47</v>
      </c>
      <c r="L9">
        <v>10</v>
      </c>
      <c r="M9">
        <v>7</v>
      </c>
    </row>
    <row r="10" spans="1:13" x14ac:dyDescent="0.25">
      <c r="A10">
        <v>1</v>
      </c>
      <c r="B10">
        <v>7.8</v>
      </c>
      <c r="C10">
        <v>0.57999999999999996</v>
      </c>
      <c r="D10">
        <v>0.02</v>
      </c>
      <c r="E10">
        <v>2</v>
      </c>
      <c r="F10">
        <v>7.2999999999999995E-2</v>
      </c>
      <c r="G10">
        <v>9</v>
      </c>
      <c r="H10">
        <v>18</v>
      </c>
      <c r="I10">
        <v>0.99680000000000002</v>
      </c>
      <c r="J10">
        <v>3.36</v>
      </c>
      <c r="K10">
        <v>0.56999999999999995</v>
      </c>
      <c r="L10">
        <v>9.5</v>
      </c>
      <c r="M10">
        <v>7</v>
      </c>
    </row>
    <row r="11" spans="1:13" x14ac:dyDescent="0.25">
      <c r="A11">
        <v>1</v>
      </c>
      <c r="B11">
        <v>7.5</v>
      </c>
      <c r="C11">
        <v>0.5</v>
      </c>
      <c r="D11">
        <v>0.36</v>
      </c>
      <c r="E11">
        <v>6.1</v>
      </c>
      <c r="F11">
        <v>7.0999999999999994E-2</v>
      </c>
      <c r="G11">
        <v>17</v>
      </c>
      <c r="H11">
        <v>102</v>
      </c>
      <c r="I11">
        <v>0.99780000000000002</v>
      </c>
      <c r="J11">
        <v>3.35</v>
      </c>
      <c r="K11">
        <v>0.8</v>
      </c>
      <c r="L11">
        <v>10.5</v>
      </c>
      <c r="M11">
        <v>5</v>
      </c>
    </row>
    <row r="12" spans="1:13" x14ac:dyDescent="0.25">
      <c r="A12">
        <v>1</v>
      </c>
      <c r="B12">
        <v>6.7</v>
      </c>
      <c r="C12">
        <v>0.57999999999999996</v>
      </c>
      <c r="D12">
        <v>0.08</v>
      </c>
      <c r="E12">
        <v>1.8</v>
      </c>
      <c r="F12">
        <v>9.6999999999999906E-2</v>
      </c>
      <c r="G12">
        <v>15</v>
      </c>
      <c r="H12">
        <v>65</v>
      </c>
      <c r="I12">
        <v>0.99590000000000001</v>
      </c>
      <c r="J12">
        <v>3.28</v>
      </c>
      <c r="K12">
        <v>0.54</v>
      </c>
      <c r="L12">
        <v>9.1999999999999993</v>
      </c>
      <c r="M12">
        <v>5</v>
      </c>
    </row>
    <row r="13" spans="1:13" x14ac:dyDescent="0.25">
      <c r="A13">
        <v>1</v>
      </c>
      <c r="B13">
        <v>7.5</v>
      </c>
      <c r="C13">
        <v>0.5</v>
      </c>
      <c r="D13">
        <v>0.36</v>
      </c>
      <c r="E13">
        <v>6.1</v>
      </c>
      <c r="F13">
        <v>7.0999999999999994E-2</v>
      </c>
      <c r="G13">
        <v>17</v>
      </c>
      <c r="H13">
        <v>102</v>
      </c>
      <c r="I13">
        <v>0.99780000000000002</v>
      </c>
      <c r="J13">
        <v>3.35</v>
      </c>
      <c r="K13">
        <v>0.8</v>
      </c>
      <c r="L13">
        <v>10.5</v>
      </c>
      <c r="M13">
        <v>5</v>
      </c>
    </row>
    <row r="14" spans="1:13" x14ac:dyDescent="0.25">
      <c r="A14">
        <v>1</v>
      </c>
      <c r="B14">
        <v>5.6</v>
      </c>
      <c r="C14">
        <v>0.61499999999999999</v>
      </c>
      <c r="D14">
        <v>0</v>
      </c>
      <c r="E14">
        <v>1.6</v>
      </c>
      <c r="F14">
        <v>8.8999999999999996E-2</v>
      </c>
      <c r="G14">
        <v>16</v>
      </c>
      <c r="H14">
        <v>59</v>
      </c>
      <c r="I14">
        <v>0.99429999999999996</v>
      </c>
      <c r="J14">
        <v>3.58</v>
      </c>
      <c r="K14">
        <v>0.52</v>
      </c>
      <c r="L14">
        <v>9.9</v>
      </c>
      <c r="M14">
        <v>5</v>
      </c>
    </row>
    <row r="15" spans="1:13" x14ac:dyDescent="0.25">
      <c r="A15">
        <v>1</v>
      </c>
      <c r="B15">
        <v>7.8</v>
      </c>
      <c r="C15">
        <v>0.61</v>
      </c>
      <c r="D15">
        <v>0.28999999999999998</v>
      </c>
      <c r="E15">
        <v>1.6</v>
      </c>
      <c r="F15">
        <v>0.114</v>
      </c>
      <c r="G15">
        <v>9</v>
      </c>
      <c r="H15">
        <v>29</v>
      </c>
      <c r="I15">
        <v>0.99739999999999995</v>
      </c>
      <c r="J15">
        <v>3.26</v>
      </c>
      <c r="K15">
        <v>1.56</v>
      </c>
      <c r="L15">
        <v>9.1</v>
      </c>
      <c r="M15">
        <v>5</v>
      </c>
    </row>
    <row r="16" spans="1:13" x14ac:dyDescent="0.25">
      <c r="A16">
        <v>1</v>
      </c>
      <c r="B16">
        <v>8.9</v>
      </c>
      <c r="C16">
        <v>0.62</v>
      </c>
      <c r="D16">
        <v>0.18</v>
      </c>
      <c r="E16">
        <v>3.8</v>
      </c>
      <c r="F16">
        <v>0.17599999999999999</v>
      </c>
      <c r="G16">
        <v>52</v>
      </c>
      <c r="H16">
        <v>145</v>
      </c>
      <c r="I16">
        <v>0.99860000000000004</v>
      </c>
      <c r="J16">
        <v>3.16</v>
      </c>
      <c r="K16">
        <v>0.88</v>
      </c>
      <c r="L16">
        <v>9.1999999999999993</v>
      </c>
      <c r="M16">
        <v>5</v>
      </c>
    </row>
    <row r="17" spans="1:13" x14ac:dyDescent="0.25">
      <c r="A17">
        <v>1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0.99860000000000004</v>
      </c>
      <c r="J17">
        <v>3.17</v>
      </c>
      <c r="K17">
        <v>0.93</v>
      </c>
      <c r="L17">
        <v>9.1999999999999993</v>
      </c>
      <c r="M17">
        <v>5</v>
      </c>
    </row>
    <row r="18" spans="1:13" x14ac:dyDescent="0.25">
      <c r="A18">
        <v>1</v>
      </c>
      <c r="B18">
        <v>8.5</v>
      </c>
      <c r="C18">
        <v>0.28000000000000003</v>
      </c>
      <c r="D18">
        <v>0.56000000000000005</v>
      </c>
      <c r="E18">
        <v>1.8</v>
      </c>
      <c r="F18">
        <v>9.1999999999999998E-2</v>
      </c>
      <c r="G18">
        <v>35</v>
      </c>
      <c r="H18">
        <v>103</v>
      </c>
      <c r="I18">
        <v>0.99690000000000001</v>
      </c>
      <c r="J18">
        <v>3.3</v>
      </c>
      <c r="K18">
        <v>0.75</v>
      </c>
      <c r="L18">
        <v>10.5</v>
      </c>
      <c r="M18">
        <v>7</v>
      </c>
    </row>
    <row r="19" spans="1:13" x14ac:dyDescent="0.25">
      <c r="A19">
        <v>1</v>
      </c>
      <c r="B19">
        <v>8.1</v>
      </c>
      <c r="C19">
        <v>0.56000000000000005</v>
      </c>
      <c r="D19">
        <v>0.28000000000000003</v>
      </c>
      <c r="E19">
        <v>1.7</v>
      </c>
      <c r="F19">
        <v>0.36799999999999999</v>
      </c>
      <c r="G19">
        <v>16</v>
      </c>
      <c r="H19">
        <v>56</v>
      </c>
      <c r="I19">
        <v>0.99680000000000002</v>
      </c>
      <c r="J19">
        <v>3.11</v>
      </c>
      <c r="K19">
        <v>1.28</v>
      </c>
      <c r="L19">
        <v>9.3000000000000007</v>
      </c>
      <c r="M19">
        <v>5</v>
      </c>
    </row>
    <row r="20" spans="1:13" x14ac:dyDescent="0.25">
      <c r="A20">
        <v>1</v>
      </c>
      <c r="B20">
        <v>7.4</v>
      </c>
      <c r="C20">
        <v>0.59</v>
      </c>
      <c r="D20">
        <v>0.08</v>
      </c>
      <c r="E20">
        <v>4.4000000000000004</v>
      </c>
      <c r="F20">
        <v>8.5999999999999993E-2</v>
      </c>
      <c r="G20">
        <v>6</v>
      </c>
      <c r="H20">
        <v>29</v>
      </c>
      <c r="I20">
        <v>0.99739999999999995</v>
      </c>
      <c r="J20">
        <v>3.38</v>
      </c>
      <c r="K20">
        <v>0.5</v>
      </c>
      <c r="L20">
        <v>9</v>
      </c>
      <c r="M20">
        <v>4</v>
      </c>
    </row>
    <row r="21" spans="1:13" x14ac:dyDescent="0.25">
      <c r="A21">
        <v>1</v>
      </c>
      <c r="B21">
        <v>7.9</v>
      </c>
      <c r="C21">
        <v>0.32</v>
      </c>
      <c r="D21">
        <v>0.51</v>
      </c>
      <c r="E21">
        <v>1.8</v>
      </c>
      <c r="F21">
        <v>0.34100000000000003</v>
      </c>
      <c r="G21">
        <v>17</v>
      </c>
      <c r="H21">
        <v>56</v>
      </c>
      <c r="I21">
        <v>0.99690000000000001</v>
      </c>
      <c r="J21">
        <v>3.04</v>
      </c>
      <c r="K21">
        <v>1.08</v>
      </c>
      <c r="L21">
        <v>9.1999999999999993</v>
      </c>
      <c r="M21">
        <v>6</v>
      </c>
    </row>
    <row r="22" spans="1:13" x14ac:dyDescent="0.25">
      <c r="A22">
        <v>1</v>
      </c>
      <c r="B22">
        <v>8.9</v>
      </c>
      <c r="C22">
        <v>0.22</v>
      </c>
      <c r="D22">
        <v>0.48</v>
      </c>
      <c r="E22">
        <v>1.8</v>
      </c>
      <c r="F22">
        <v>7.6999999999999999E-2</v>
      </c>
      <c r="G22">
        <v>29</v>
      </c>
      <c r="H22">
        <v>60</v>
      </c>
      <c r="I22">
        <v>0.99680000000000002</v>
      </c>
      <c r="J22">
        <v>3.39</v>
      </c>
      <c r="K22">
        <v>0.53</v>
      </c>
      <c r="L22">
        <v>9.4</v>
      </c>
      <c r="M22">
        <v>6</v>
      </c>
    </row>
    <row r="23" spans="1:13" x14ac:dyDescent="0.25">
      <c r="A23">
        <v>1</v>
      </c>
      <c r="B23">
        <v>7.6</v>
      </c>
      <c r="C23">
        <v>0.39</v>
      </c>
      <c r="D23">
        <v>0.31</v>
      </c>
      <c r="E23">
        <v>2.2999999999999998</v>
      </c>
      <c r="F23">
        <v>8.1999999999999906E-2</v>
      </c>
      <c r="G23">
        <v>23</v>
      </c>
      <c r="H23">
        <v>71</v>
      </c>
      <c r="I23">
        <v>0.99819999999999998</v>
      </c>
      <c r="J23">
        <v>3.52</v>
      </c>
      <c r="K23">
        <v>0.65</v>
      </c>
      <c r="L23">
        <v>9.6999999999999993</v>
      </c>
      <c r="M23">
        <v>5</v>
      </c>
    </row>
    <row r="24" spans="1:13" x14ac:dyDescent="0.25">
      <c r="A24">
        <v>1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0.99660000000000004</v>
      </c>
      <c r="J24">
        <v>3.17</v>
      </c>
      <c r="K24">
        <v>0.91</v>
      </c>
      <c r="L24">
        <v>9.5</v>
      </c>
      <c r="M24">
        <v>5</v>
      </c>
    </row>
    <row r="25" spans="1:13" x14ac:dyDescent="0.25">
      <c r="A25">
        <v>1</v>
      </c>
      <c r="B25">
        <v>8.5</v>
      </c>
      <c r="C25">
        <v>0.49</v>
      </c>
      <c r="D25">
        <v>0.11</v>
      </c>
      <c r="E25">
        <v>2.2999999999999998</v>
      </c>
      <c r="F25">
        <v>8.4000000000000005E-2</v>
      </c>
      <c r="G25">
        <v>9</v>
      </c>
      <c r="H25">
        <v>67</v>
      </c>
      <c r="I25">
        <v>0.99680000000000002</v>
      </c>
      <c r="J25">
        <v>3.17</v>
      </c>
      <c r="K25">
        <v>0.53</v>
      </c>
      <c r="L25">
        <v>9.4</v>
      </c>
      <c r="M25">
        <v>5</v>
      </c>
    </row>
    <row r="26" spans="1:13" x14ac:dyDescent="0.25">
      <c r="A26">
        <v>1</v>
      </c>
      <c r="B26">
        <v>6.9</v>
      </c>
      <c r="C26">
        <v>0.4</v>
      </c>
      <c r="D26">
        <v>0.14000000000000001</v>
      </c>
      <c r="E26">
        <v>2.4</v>
      </c>
      <c r="F26">
        <v>8.5000000000000006E-2</v>
      </c>
      <c r="G26">
        <v>21</v>
      </c>
      <c r="H26">
        <v>40</v>
      </c>
      <c r="I26">
        <v>0.99680000000000002</v>
      </c>
      <c r="J26">
        <v>3.43</v>
      </c>
      <c r="K26">
        <v>0.63</v>
      </c>
      <c r="L26">
        <v>9.6999999999999993</v>
      </c>
      <c r="M26">
        <v>6</v>
      </c>
    </row>
    <row r="27" spans="1:13" x14ac:dyDescent="0.25">
      <c r="A27">
        <v>1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0.99550000000000005</v>
      </c>
      <c r="J27">
        <v>3.34</v>
      </c>
      <c r="K27">
        <v>0.56000000000000005</v>
      </c>
      <c r="L27">
        <v>9.3000000000000007</v>
      </c>
      <c r="M27">
        <v>5</v>
      </c>
    </row>
    <row r="28" spans="1:13" x14ac:dyDescent="0.25">
      <c r="A28">
        <v>1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0.99619999999999997</v>
      </c>
      <c r="J28">
        <v>3.28</v>
      </c>
      <c r="K28">
        <v>0.59</v>
      </c>
      <c r="L28">
        <v>9.5</v>
      </c>
      <c r="M28">
        <v>5</v>
      </c>
    </row>
    <row r="29" spans="1:13" x14ac:dyDescent="0.25">
      <c r="A29">
        <v>1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0.99660000000000004</v>
      </c>
      <c r="J29">
        <v>3.17</v>
      </c>
      <c r="K29">
        <v>0.91</v>
      </c>
      <c r="L29">
        <v>9.5</v>
      </c>
      <c r="M29">
        <v>5</v>
      </c>
    </row>
    <row r="30" spans="1:13" x14ac:dyDescent="0.25">
      <c r="A30">
        <v>1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0.99719999999999998</v>
      </c>
      <c r="J30">
        <v>3.47</v>
      </c>
      <c r="K30">
        <v>0.55000000000000004</v>
      </c>
      <c r="L30">
        <v>9.4</v>
      </c>
      <c r="M30">
        <v>5</v>
      </c>
    </row>
    <row r="31" spans="1:13" x14ac:dyDescent="0.25">
      <c r="A31">
        <v>1</v>
      </c>
      <c r="B31">
        <v>7.8</v>
      </c>
      <c r="C31">
        <v>0.64500000000000002</v>
      </c>
      <c r="D31">
        <v>0</v>
      </c>
      <c r="E31">
        <v>2</v>
      </c>
      <c r="F31">
        <v>8.1999999999999906E-2</v>
      </c>
      <c r="G31">
        <v>8</v>
      </c>
      <c r="H31">
        <v>16</v>
      </c>
      <c r="I31">
        <v>0.99639999999999995</v>
      </c>
      <c r="J31">
        <v>3.38</v>
      </c>
      <c r="K31">
        <v>0.59</v>
      </c>
      <c r="L31">
        <v>9.8000000000000007</v>
      </c>
      <c r="M31">
        <v>6</v>
      </c>
    </row>
    <row r="32" spans="1:13" x14ac:dyDescent="0.25">
      <c r="A32">
        <v>1</v>
      </c>
      <c r="B32">
        <v>6.7</v>
      </c>
      <c r="C32">
        <v>0.67500000000000004</v>
      </c>
      <c r="D32">
        <v>7.0000000000000007E-2</v>
      </c>
      <c r="E32">
        <v>2.4</v>
      </c>
      <c r="F32">
        <v>8.8999999999999996E-2</v>
      </c>
      <c r="G32">
        <v>17</v>
      </c>
      <c r="H32">
        <v>82</v>
      </c>
      <c r="I32">
        <v>0.99580000000000002</v>
      </c>
      <c r="J32">
        <v>3.35</v>
      </c>
      <c r="K32">
        <v>0.54</v>
      </c>
      <c r="L32">
        <v>10.1</v>
      </c>
      <c r="M32">
        <v>5</v>
      </c>
    </row>
    <row r="33" spans="1:13" x14ac:dyDescent="0.25">
      <c r="A33">
        <v>1</v>
      </c>
      <c r="B33">
        <v>6.9</v>
      </c>
      <c r="C33">
        <v>0.68500000000000005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0.99660000000000004</v>
      </c>
      <c r="J33">
        <v>3.46</v>
      </c>
      <c r="K33">
        <v>0.56999999999999995</v>
      </c>
      <c r="L33">
        <v>10.6</v>
      </c>
      <c r="M33">
        <v>6</v>
      </c>
    </row>
    <row r="34" spans="1:13" x14ac:dyDescent="0.25">
      <c r="A34">
        <v>1</v>
      </c>
      <c r="B34">
        <v>8.3000000000000007</v>
      </c>
      <c r="C34">
        <v>0.65500000000000003</v>
      </c>
      <c r="D34">
        <v>0.12</v>
      </c>
      <c r="E34">
        <v>2.2999999999999998</v>
      </c>
      <c r="F34">
        <v>8.3000000000000004E-2</v>
      </c>
      <c r="G34">
        <v>15</v>
      </c>
      <c r="H34">
        <v>113</v>
      </c>
      <c r="I34">
        <v>0.99660000000000004</v>
      </c>
      <c r="J34">
        <v>3.17</v>
      </c>
      <c r="K34">
        <v>0.66</v>
      </c>
      <c r="L34">
        <v>9.8000000000000007</v>
      </c>
      <c r="M34">
        <v>5</v>
      </c>
    </row>
    <row r="35" spans="1:13" x14ac:dyDescent="0.25">
      <c r="A35">
        <v>1</v>
      </c>
      <c r="B35">
        <v>6.9</v>
      </c>
      <c r="C35">
        <v>0.60499999999999998</v>
      </c>
      <c r="D35">
        <v>0.12</v>
      </c>
      <c r="E35">
        <v>10.7</v>
      </c>
      <c r="F35">
        <v>7.2999999999999995E-2</v>
      </c>
      <c r="G35">
        <v>40</v>
      </c>
      <c r="H35">
        <v>83</v>
      </c>
      <c r="I35">
        <v>0.99929999999999997</v>
      </c>
      <c r="J35">
        <v>3.45</v>
      </c>
      <c r="K35">
        <v>0.52</v>
      </c>
      <c r="L35">
        <v>9.4</v>
      </c>
      <c r="M35">
        <v>6</v>
      </c>
    </row>
    <row r="36" spans="1:13" x14ac:dyDescent="0.25">
      <c r="A36">
        <v>1</v>
      </c>
      <c r="B36">
        <v>5.2</v>
      </c>
      <c r="C36">
        <v>0.32</v>
      </c>
      <c r="D36">
        <v>0.25</v>
      </c>
      <c r="E36">
        <v>1.8</v>
      </c>
      <c r="F36">
        <v>0.10299999999999999</v>
      </c>
      <c r="G36">
        <v>13</v>
      </c>
      <c r="H36">
        <v>50</v>
      </c>
      <c r="I36">
        <v>0.99570000000000003</v>
      </c>
      <c r="J36">
        <v>3.38</v>
      </c>
      <c r="K36">
        <v>0.55000000000000004</v>
      </c>
      <c r="L36">
        <v>9.1999999999999993</v>
      </c>
      <c r="M36">
        <v>5</v>
      </c>
    </row>
    <row r="37" spans="1:13" x14ac:dyDescent="0.25">
      <c r="A37">
        <v>1</v>
      </c>
      <c r="B37">
        <v>7.8</v>
      </c>
      <c r="C37">
        <v>0.64500000000000002</v>
      </c>
      <c r="D37">
        <v>0</v>
      </c>
      <c r="E37">
        <v>5.5</v>
      </c>
      <c r="F37">
        <v>8.5999999999999993E-2</v>
      </c>
      <c r="G37">
        <v>5</v>
      </c>
      <c r="H37">
        <v>18</v>
      </c>
      <c r="I37">
        <v>0.99860000000000004</v>
      </c>
      <c r="J37">
        <v>3.4</v>
      </c>
      <c r="K37">
        <v>0.55000000000000004</v>
      </c>
      <c r="L37">
        <v>9.6</v>
      </c>
      <c r="M37">
        <v>6</v>
      </c>
    </row>
    <row r="38" spans="1:13" x14ac:dyDescent="0.25">
      <c r="A38">
        <v>1</v>
      </c>
      <c r="B38">
        <v>7.8</v>
      </c>
      <c r="C38">
        <v>0.6</v>
      </c>
      <c r="D38">
        <v>0.14000000000000001</v>
      </c>
      <c r="E38">
        <v>2.4</v>
      </c>
      <c r="F38">
        <v>8.5999999999999993E-2</v>
      </c>
      <c r="G38">
        <v>3</v>
      </c>
      <c r="H38">
        <v>15</v>
      </c>
      <c r="I38">
        <v>0.99750000000000005</v>
      </c>
      <c r="J38">
        <v>3.42</v>
      </c>
      <c r="K38">
        <v>0.6</v>
      </c>
      <c r="L38">
        <v>10.8</v>
      </c>
      <c r="M38">
        <v>6</v>
      </c>
    </row>
    <row r="39" spans="1:13" x14ac:dyDescent="0.25">
      <c r="A39">
        <v>1</v>
      </c>
      <c r="B39">
        <v>8.1</v>
      </c>
      <c r="C39">
        <v>0.38</v>
      </c>
      <c r="D39">
        <v>0.28000000000000003</v>
      </c>
      <c r="E39">
        <v>2.1</v>
      </c>
      <c r="F39">
        <v>6.6000000000000003E-2</v>
      </c>
      <c r="G39">
        <v>13</v>
      </c>
      <c r="H39">
        <v>30</v>
      </c>
      <c r="I39">
        <v>0.99680000000000002</v>
      </c>
      <c r="J39">
        <v>3.23</v>
      </c>
      <c r="K39">
        <v>0.73</v>
      </c>
      <c r="L39">
        <v>9.6999999999999993</v>
      </c>
      <c r="M39">
        <v>7</v>
      </c>
    </row>
    <row r="40" spans="1:13" x14ac:dyDescent="0.25">
      <c r="A40">
        <v>1</v>
      </c>
      <c r="B40">
        <v>5.7</v>
      </c>
      <c r="C40">
        <v>1.1299999999999999</v>
      </c>
      <c r="D40">
        <v>0.09</v>
      </c>
      <c r="E40">
        <v>1.5</v>
      </c>
      <c r="F40">
        <v>0.17199999999999999</v>
      </c>
      <c r="G40">
        <v>7</v>
      </c>
      <c r="H40">
        <v>19</v>
      </c>
      <c r="I40">
        <v>0.99399999999999999</v>
      </c>
      <c r="J40">
        <v>3.5</v>
      </c>
      <c r="K40">
        <v>0.48</v>
      </c>
      <c r="L40">
        <v>9.8000000000000007</v>
      </c>
      <c r="M40">
        <v>4</v>
      </c>
    </row>
    <row r="41" spans="1:13" x14ac:dyDescent="0.25">
      <c r="A41">
        <v>1</v>
      </c>
      <c r="B41">
        <v>7.3</v>
      </c>
      <c r="C41">
        <v>0.45</v>
      </c>
      <c r="D41">
        <v>0.36</v>
      </c>
      <c r="E41">
        <v>5.9</v>
      </c>
      <c r="F41">
        <v>7.3999999999999996E-2</v>
      </c>
      <c r="G41">
        <v>12</v>
      </c>
      <c r="H41">
        <v>87</v>
      </c>
      <c r="I41">
        <v>0.99780000000000002</v>
      </c>
      <c r="J41">
        <v>3.33</v>
      </c>
      <c r="K41">
        <v>0.83</v>
      </c>
      <c r="L41">
        <v>10.5</v>
      </c>
      <c r="M41">
        <v>5</v>
      </c>
    </row>
    <row r="42" spans="1:13" x14ac:dyDescent="0.25">
      <c r="A42">
        <v>1</v>
      </c>
      <c r="B42">
        <v>7.3</v>
      </c>
      <c r="C42">
        <v>0.45</v>
      </c>
      <c r="D42">
        <v>0.36</v>
      </c>
      <c r="E42">
        <v>5.9</v>
      </c>
      <c r="F42">
        <v>7.3999999999999996E-2</v>
      </c>
      <c r="G42">
        <v>12</v>
      </c>
      <c r="H42">
        <v>87</v>
      </c>
      <c r="I42">
        <v>0.99780000000000002</v>
      </c>
      <c r="J42">
        <v>3.33</v>
      </c>
      <c r="K42">
        <v>0.83</v>
      </c>
      <c r="L42">
        <v>10.5</v>
      </c>
      <c r="M42">
        <v>5</v>
      </c>
    </row>
    <row r="43" spans="1:13" x14ac:dyDescent="0.25">
      <c r="A43">
        <v>1</v>
      </c>
      <c r="B43">
        <v>8.8000000000000007</v>
      </c>
      <c r="C43">
        <v>0.61</v>
      </c>
      <c r="D43">
        <v>0.3</v>
      </c>
      <c r="E43">
        <v>2.8</v>
      </c>
      <c r="F43">
        <v>8.7999999999999995E-2</v>
      </c>
      <c r="G43">
        <v>17</v>
      </c>
      <c r="H43">
        <v>46</v>
      </c>
      <c r="I43">
        <v>0.99760000000000004</v>
      </c>
      <c r="J43">
        <v>3.26</v>
      </c>
      <c r="K43">
        <v>0.51</v>
      </c>
      <c r="L43">
        <v>9.3000000000000007</v>
      </c>
      <c r="M43">
        <v>4</v>
      </c>
    </row>
    <row r="44" spans="1:13" x14ac:dyDescent="0.25">
      <c r="A44">
        <v>1</v>
      </c>
      <c r="B44">
        <v>7.5</v>
      </c>
      <c r="C44">
        <v>0.49</v>
      </c>
      <c r="D44">
        <v>0.2</v>
      </c>
      <c r="E44">
        <v>2.6</v>
      </c>
      <c r="F44">
        <v>0.33200000000000002</v>
      </c>
      <c r="G44">
        <v>8</v>
      </c>
      <c r="H44">
        <v>14</v>
      </c>
      <c r="I44">
        <v>0.99680000000000002</v>
      </c>
      <c r="J44">
        <v>3.21</v>
      </c>
      <c r="K44">
        <v>0.9</v>
      </c>
      <c r="L44">
        <v>10.5</v>
      </c>
      <c r="M44">
        <v>6</v>
      </c>
    </row>
    <row r="45" spans="1:13" x14ac:dyDescent="0.25">
      <c r="A45">
        <v>1</v>
      </c>
      <c r="B45">
        <v>8.1</v>
      </c>
      <c r="C45">
        <v>0.66</v>
      </c>
      <c r="D45">
        <v>0.22</v>
      </c>
      <c r="E45">
        <v>2.2000000000000002</v>
      </c>
      <c r="F45">
        <v>6.9000000000000006E-2</v>
      </c>
      <c r="G45">
        <v>9</v>
      </c>
      <c r="H45">
        <v>23</v>
      </c>
      <c r="I45">
        <v>0.99680000000000002</v>
      </c>
      <c r="J45">
        <v>3.3</v>
      </c>
      <c r="K45">
        <v>1.2</v>
      </c>
      <c r="L45">
        <v>10.3</v>
      </c>
      <c r="M45">
        <v>5</v>
      </c>
    </row>
    <row r="46" spans="1:13" x14ac:dyDescent="0.25">
      <c r="A46">
        <v>1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0.99619999999999997</v>
      </c>
      <c r="J46">
        <v>3.48</v>
      </c>
      <c r="K46">
        <v>0.52</v>
      </c>
      <c r="L46">
        <v>9.5</v>
      </c>
      <c r="M46">
        <v>5</v>
      </c>
    </row>
    <row r="47" spans="1:13" x14ac:dyDescent="0.25">
      <c r="A47">
        <v>1</v>
      </c>
      <c r="B47">
        <v>4.5999999999999996</v>
      </c>
      <c r="C47">
        <v>0.52</v>
      </c>
      <c r="D47">
        <v>0.15</v>
      </c>
      <c r="E47">
        <v>2.1</v>
      </c>
      <c r="F47">
        <v>5.3999999999999999E-2</v>
      </c>
      <c r="G47">
        <v>8</v>
      </c>
      <c r="H47">
        <v>65</v>
      </c>
      <c r="I47">
        <v>0.99339999999999995</v>
      </c>
      <c r="J47">
        <v>3.9</v>
      </c>
      <c r="K47">
        <v>0.56000000000000005</v>
      </c>
      <c r="L47">
        <v>13.1</v>
      </c>
      <c r="M47">
        <v>4</v>
      </c>
    </row>
    <row r="48" spans="1:13" x14ac:dyDescent="0.25">
      <c r="A48">
        <v>1</v>
      </c>
      <c r="B48">
        <v>7.7</v>
      </c>
      <c r="C48">
        <v>0.93500000000000005</v>
      </c>
      <c r="D48">
        <v>0.43</v>
      </c>
      <c r="E48">
        <v>2.2000000000000002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9.1999999999999993</v>
      </c>
      <c r="M48">
        <v>5</v>
      </c>
    </row>
    <row r="49" spans="1:13" x14ac:dyDescent="0.25">
      <c r="A49">
        <v>1</v>
      </c>
      <c r="B49">
        <v>8.6999999999999993</v>
      </c>
      <c r="C49">
        <v>0.28999999999999998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0.99690000000000001</v>
      </c>
      <c r="J49">
        <v>3.25</v>
      </c>
      <c r="K49">
        <v>0.57999999999999996</v>
      </c>
      <c r="L49">
        <v>9.5</v>
      </c>
      <c r="M49">
        <v>5</v>
      </c>
    </row>
    <row r="50" spans="1:13" x14ac:dyDescent="0.25">
      <c r="A50">
        <v>1</v>
      </c>
      <c r="B50">
        <v>6.4</v>
      </c>
      <c r="C50">
        <v>0.4</v>
      </c>
      <c r="D50">
        <v>0.23</v>
      </c>
      <c r="E50">
        <v>1.6</v>
      </c>
      <c r="F50">
        <v>6.6000000000000003E-2</v>
      </c>
      <c r="G50">
        <v>5</v>
      </c>
      <c r="H50">
        <v>12</v>
      </c>
      <c r="I50">
        <v>0.99580000000000002</v>
      </c>
      <c r="J50">
        <v>3.34</v>
      </c>
      <c r="K50">
        <v>0.56000000000000005</v>
      </c>
      <c r="L50">
        <v>9.1999999999999993</v>
      </c>
      <c r="M50">
        <v>5</v>
      </c>
    </row>
    <row r="51" spans="1:13" x14ac:dyDescent="0.25">
      <c r="A51">
        <v>1</v>
      </c>
      <c r="B51">
        <v>5.6</v>
      </c>
      <c r="C51">
        <v>0.31</v>
      </c>
      <c r="D51">
        <v>0.37</v>
      </c>
      <c r="E51">
        <v>1.4</v>
      </c>
      <c r="F51">
        <v>7.3999999999999996E-2</v>
      </c>
      <c r="G51">
        <v>12</v>
      </c>
      <c r="H51">
        <v>96</v>
      </c>
      <c r="I51">
        <v>0.99539999999999995</v>
      </c>
      <c r="J51">
        <v>3.32</v>
      </c>
      <c r="K51">
        <v>0.57999999999999996</v>
      </c>
      <c r="L51">
        <v>9.1999999999999993</v>
      </c>
      <c r="M51">
        <v>5</v>
      </c>
    </row>
    <row r="52" spans="1:13" x14ac:dyDescent="0.25">
      <c r="A52">
        <v>1</v>
      </c>
      <c r="B52">
        <v>8.8000000000000007</v>
      </c>
      <c r="C52">
        <v>0.66</v>
      </c>
      <c r="D52">
        <v>0.26</v>
      </c>
      <c r="E52">
        <v>1.7</v>
      </c>
      <c r="F52">
        <v>7.3999999999999996E-2</v>
      </c>
      <c r="G52">
        <v>4</v>
      </c>
      <c r="H52">
        <v>23</v>
      </c>
      <c r="I52">
        <v>0.99709999999999999</v>
      </c>
      <c r="J52">
        <v>3.15</v>
      </c>
      <c r="K52">
        <v>0.74</v>
      </c>
      <c r="L52">
        <v>9.1999999999999993</v>
      </c>
      <c r="M52">
        <v>5</v>
      </c>
    </row>
    <row r="53" spans="1:13" x14ac:dyDescent="0.25">
      <c r="A53">
        <v>1</v>
      </c>
      <c r="B53">
        <v>6.6</v>
      </c>
      <c r="C53">
        <v>0.52</v>
      </c>
      <c r="D53">
        <v>0.04</v>
      </c>
      <c r="E53">
        <v>2.2000000000000002</v>
      </c>
      <c r="F53">
        <v>6.9000000000000006E-2</v>
      </c>
      <c r="G53">
        <v>8</v>
      </c>
      <c r="H53">
        <v>15</v>
      </c>
      <c r="I53">
        <v>0.99560000000000004</v>
      </c>
      <c r="J53">
        <v>3.4</v>
      </c>
      <c r="K53">
        <v>0.63</v>
      </c>
      <c r="L53">
        <v>9.4</v>
      </c>
      <c r="M53">
        <v>6</v>
      </c>
    </row>
    <row r="54" spans="1:13" x14ac:dyDescent="0.25">
      <c r="A54">
        <v>1</v>
      </c>
      <c r="B54">
        <v>6.6</v>
      </c>
      <c r="C54">
        <v>0.5</v>
      </c>
      <c r="D54">
        <v>0.04</v>
      </c>
      <c r="E54">
        <v>2.1</v>
      </c>
      <c r="F54">
        <v>6.8000000000000005E-2</v>
      </c>
      <c r="G54">
        <v>6</v>
      </c>
      <c r="H54">
        <v>14</v>
      </c>
      <c r="I54">
        <v>0.99550000000000005</v>
      </c>
      <c r="J54">
        <v>3.39</v>
      </c>
      <c r="K54">
        <v>0.64</v>
      </c>
      <c r="L54">
        <v>9.4</v>
      </c>
      <c r="M54">
        <v>6</v>
      </c>
    </row>
    <row r="55" spans="1:13" x14ac:dyDescent="0.25">
      <c r="A55">
        <v>1</v>
      </c>
      <c r="B55">
        <v>8.6</v>
      </c>
      <c r="C55">
        <v>0.38</v>
      </c>
      <c r="D55">
        <v>0.36</v>
      </c>
      <c r="E55">
        <v>3</v>
      </c>
      <c r="F55">
        <v>8.1000000000000003E-2</v>
      </c>
      <c r="G55">
        <v>30</v>
      </c>
      <c r="H55">
        <v>119</v>
      </c>
      <c r="I55">
        <v>0.997</v>
      </c>
      <c r="J55">
        <v>3.2</v>
      </c>
      <c r="K55">
        <v>0.56000000000000005</v>
      </c>
      <c r="L55">
        <v>9.4</v>
      </c>
      <c r="M55">
        <v>5</v>
      </c>
    </row>
    <row r="56" spans="1:13" x14ac:dyDescent="0.25">
      <c r="A56">
        <v>1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0.99550000000000005</v>
      </c>
      <c r="J56">
        <v>3.17</v>
      </c>
      <c r="K56">
        <v>0.63</v>
      </c>
      <c r="L56">
        <v>10.199999999999999</v>
      </c>
      <c r="M56">
        <v>6</v>
      </c>
    </row>
    <row r="57" spans="1:13" x14ac:dyDescent="0.25">
      <c r="A57">
        <v>1</v>
      </c>
      <c r="B57">
        <v>7.7</v>
      </c>
      <c r="C57">
        <v>0.62</v>
      </c>
      <c r="D57">
        <v>0.04</v>
      </c>
      <c r="E57">
        <v>3.8</v>
      </c>
      <c r="F57">
        <v>8.4000000000000005E-2</v>
      </c>
      <c r="G57">
        <v>25</v>
      </c>
      <c r="H57">
        <v>45</v>
      </c>
      <c r="I57">
        <v>0.99780000000000002</v>
      </c>
      <c r="J57">
        <v>3.34</v>
      </c>
      <c r="K57">
        <v>0.53</v>
      </c>
      <c r="L57">
        <v>9.5</v>
      </c>
      <c r="M57">
        <v>5</v>
      </c>
    </row>
    <row r="58" spans="1:13" x14ac:dyDescent="0.25">
      <c r="A58">
        <v>1</v>
      </c>
      <c r="B58">
        <v>10.199999999999999</v>
      </c>
      <c r="C58">
        <v>0.42</v>
      </c>
      <c r="D58">
        <v>0.56999999999999995</v>
      </c>
      <c r="E58">
        <v>3.4</v>
      </c>
      <c r="F58">
        <v>7.0000000000000007E-2</v>
      </c>
      <c r="G58">
        <v>4</v>
      </c>
      <c r="H58">
        <v>10</v>
      </c>
      <c r="I58">
        <v>0.99709999999999999</v>
      </c>
      <c r="J58">
        <v>3.04</v>
      </c>
      <c r="K58">
        <v>0.63</v>
      </c>
      <c r="L58">
        <v>9.6</v>
      </c>
      <c r="M58">
        <v>5</v>
      </c>
    </row>
    <row r="59" spans="1:13" x14ac:dyDescent="0.25">
      <c r="A59">
        <v>1</v>
      </c>
      <c r="B59">
        <v>7.5</v>
      </c>
      <c r="C59">
        <v>0.63</v>
      </c>
      <c r="D59">
        <v>0.12</v>
      </c>
      <c r="E59">
        <v>5.0999999999999996</v>
      </c>
      <c r="F59">
        <v>0.111</v>
      </c>
      <c r="G59">
        <v>50</v>
      </c>
      <c r="H59">
        <v>110</v>
      </c>
      <c r="I59">
        <v>0.99829999999999997</v>
      </c>
      <c r="J59">
        <v>3.26</v>
      </c>
      <c r="K59">
        <v>0.77</v>
      </c>
      <c r="L59">
        <v>9.4</v>
      </c>
      <c r="M59">
        <v>5</v>
      </c>
    </row>
    <row r="60" spans="1:13" x14ac:dyDescent="0.25">
      <c r="A60">
        <v>1</v>
      </c>
      <c r="B60">
        <v>7.8</v>
      </c>
      <c r="C60">
        <v>0.59</v>
      </c>
      <c r="D60">
        <v>0.18</v>
      </c>
      <c r="E60">
        <v>2.2999999999999998</v>
      </c>
      <c r="F60">
        <v>7.5999999999999998E-2</v>
      </c>
      <c r="G60">
        <v>17</v>
      </c>
      <c r="H60">
        <v>54</v>
      </c>
      <c r="I60">
        <v>0.99750000000000005</v>
      </c>
      <c r="J60">
        <v>3.43</v>
      </c>
      <c r="K60">
        <v>0.59</v>
      </c>
      <c r="L60">
        <v>10</v>
      </c>
      <c r="M60">
        <v>5</v>
      </c>
    </row>
    <row r="61" spans="1:13" x14ac:dyDescent="0.25">
      <c r="A61">
        <v>1</v>
      </c>
      <c r="B61">
        <v>7.3</v>
      </c>
      <c r="C61">
        <v>0.39</v>
      </c>
      <c r="D61">
        <v>0.31</v>
      </c>
      <c r="E61">
        <v>2.4</v>
      </c>
      <c r="F61">
        <v>7.3999999999999996E-2</v>
      </c>
      <c r="G61">
        <v>9</v>
      </c>
      <c r="H61">
        <v>46</v>
      </c>
      <c r="I61">
        <v>0.99619999999999997</v>
      </c>
      <c r="J61">
        <v>3.41</v>
      </c>
      <c r="K61">
        <v>0.54</v>
      </c>
      <c r="L61">
        <v>9.4</v>
      </c>
      <c r="M61">
        <v>6</v>
      </c>
    </row>
    <row r="62" spans="1:13" x14ac:dyDescent="0.25">
      <c r="A62">
        <v>1</v>
      </c>
      <c r="B62">
        <v>8.8000000000000007</v>
      </c>
      <c r="C62">
        <v>0.4</v>
      </c>
      <c r="D62">
        <v>0.4</v>
      </c>
      <c r="E62">
        <v>2.2000000000000002</v>
      </c>
      <c r="F62">
        <v>7.9000000000000001E-2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9.1999999999999993</v>
      </c>
      <c r="M62">
        <v>5</v>
      </c>
    </row>
    <row r="63" spans="1:13" x14ac:dyDescent="0.25">
      <c r="A63">
        <v>1</v>
      </c>
      <c r="B63">
        <v>7.7</v>
      </c>
      <c r="C63">
        <v>0.69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0.99680000000000002</v>
      </c>
      <c r="J63">
        <v>3.21</v>
      </c>
      <c r="K63">
        <v>0.71</v>
      </c>
      <c r="L63">
        <v>9.3000000000000007</v>
      </c>
      <c r="M63">
        <v>5</v>
      </c>
    </row>
    <row r="64" spans="1:13" x14ac:dyDescent="0.25">
      <c r="A64">
        <v>1</v>
      </c>
      <c r="B64">
        <v>7.5</v>
      </c>
      <c r="C64">
        <v>0.52</v>
      </c>
      <c r="D64">
        <v>0.16</v>
      </c>
      <c r="E64">
        <v>1.9</v>
      </c>
      <c r="F64">
        <v>8.5000000000000006E-2</v>
      </c>
      <c r="G64">
        <v>12</v>
      </c>
      <c r="H64">
        <v>35</v>
      </c>
      <c r="I64">
        <v>0.99680000000000002</v>
      </c>
      <c r="J64">
        <v>3.38</v>
      </c>
      <c r="K64">
        <v>0.62</v>
      </c>
      <c r="L64">
        <v>9.5</v>
      </c>
      <c r="M64">
        <v>7</v>
      </c>
    </row>
    <row r="65" spans="1:13" x14ac:dyDescent="0.25">
      <c r="A65">
        <v>1</v>
      </c>
      <c r="B65">
        <v>7</v>
      </c>
      <c r="C65">
        <v>0.73499999999999999</v>
      </c>
      <c r="D65">
        <v>0.05</v>
      </c>
      <c r="E65">
        <v>2</v>
      </c>
      <c r="F65">
        <v>8.1000000000000003E-2</v>
      </c>
      <c r="G65">
        <v>13</v>
      </c>
      <c r="H65">
        <v>54</v>
      </c>
      <c r="I65">
        <v>0.99660000000000004</v>
      </c>
      <c r="J65">
        <v>3.39</v>
      </c>
      <c r="K65">
        <v>0.56999999999999995</v>
      </c>
      <c r="L65">
        <v>9.8000000000000007</v>
      </c>
      <c r="M65">
        <v>5</v>
      </c>
    </row>
    <row r="66" spans="1:13" x14ac:dyDescent="0.25">
      <c r="A66">
        <v>1</v>
      </c>
      <c r="B66">
        <v>7.2</v>
      </c>
      <c r="C66">
        <v>0.72499999999999998</v>
      </c>
      <c r="D66">
        <v>0.05</v>
      </c>
      <c r="E66">
        <v>4.6500000000000004</v>
      </c>
      <c r="F66">
        <v>8.5999999999999993E-2</v>
      </c>
      <c r="G66">
        <v>4</v>
      </c>
      <c r="H66">
        <v>11</v>
      </c>
      <c r="I66">
        <v>0.99619999999999997</v>
      </c>
      <c r="J66">
        <v>3.41</v>
      </c>
      <c r="K66">
        <v>0.39</v>
      </c>
      <c r="L66">
        <v>10.9</v>
      </c>
      <c r="M66">
        <v>5</v>
      </c>
    </row>
    <row r="67" spans="1:13" x14ac:dyDescent="0.25">
      <c r="A67">
        <v>1</v>
      </c>
      <c r="B67">
        <v>7.2</v>
      </c>
      <c r="C67">
        <v>0.72499999999999998</v>
      </c>
      <c r="D67">
        <v>0.05</v>
      </c>
      <c r="E67">
        <v>4.6500000000000004</v>
      </c>
      <c r="F67">
        <v>8.5999999999999993E-2</v>
      </c>
      <c r="G67">
        <v>4</v>
      </c>
      <c r="H67">
        <v>11</v>
      </c>
      <c r="I67">
        <v>0.99619999999999997</v>
      </c>
      <c r="J67">
        <v>3.41</v>
      </c>
      <c r="K67">
        <v>0.39</v>
      </c>
      <c r="L67">
        <v>10.9</v>
      </c>
      <c r="M67">
        <v>5</v>
      </c>
    </row>
    <row r="68" spans="1:13" x14ac:dyDescent="0.25">
      <c r="A68">
        <v>1</v>
      </c>
      <c r="B68">
        <v>7.5</v>
      </c>
      <c r="C68">
        <v>0.52</v>
      </c>
      <c r="D68">
        <v>0.11</v>
      </c>
      <c r="E68">
        <v>1.5</v>
      </c>
      <c r="F68">
        <v>7.9000000000000001E-2</v>
      </c>
      <c r="G68">
        <v>11</v>
      </c>
      <c r="H68">
        <v>39</v>
      </c>
      <c r="I68">
        <v>0.99680000000000002</v>
      </c>
      <c r="J68">
        <v>3.42</v>
      </c>
      <c r="K68">
        <v>0.57999999999999996</v>
      </c>
      <c r="L68">
        <v>9.6</v>
      </c>
      <c r="M68">
        <v>5</v>
      </c>
    </row>
    <row r="69" spans="1:13" x14ac:dyDescent="0.25">
      <c r="A69">
        <v>1</v>
      </c>
      <c r="B69">
        <v>6.6</v>
      </c>
      <c r="C69">
        <v>0.70499999999999996</v>
      </c>
      <c r="D69">
        <v>7.0000000000000007E-2</v>
      </c>
      <c r="E69">
        <v>1.6</v>
      </c>
      <c r="F69">
        <v>7.5999999999999998E-2</v>
      </c>
      <c r="G69">
        <v>6</v>
      </c>
      <c r="H69">
        <v>15</v>
      </c>
      <c r="I69">
        <v>0.99619999999999997</v>
      </c>
      <c r="J69">
        <v>3.44</v>
      </c>
      <c r="K69">
        <v>0.57999999999999996</v>
      </c>
      <c r="L69">
        <v>10.7</v>
      </c>
      <c r="M69">
        <v>5</v>
      </c>
    </row>
    <row r="70" spans="1:13" x14ac:dyDescent="0.25">
      <c r="A70">
        <v>1</v>
      </c>
      <c r="B70">
        <v>9.3000000000000007</v>
      </c>
      <c r="C70">
        <v>0.32</v>
      </c>
      <c r="D70">
        <v>0.56999999999999995</v>
      </c>
      <c r="E70">
        <v>2</v>
      </c>
      <c r="F70">
        <v>7.3999999999999996E-2</v>
      </c>
      <c r="G70">
        <v>27</v>
      </c>
      <c r="H70">
        <v>65</v>
      </c>
      <c r="I70">
        <v>0.99690000000000001</v>
      </c>
      <c r="J70">
        <v>3.28</v>
      </c>
      <c r="K70">
        <v>0.79</v>
      </c>
      <c r="L70">
        <v>10.7</v>
      </c>
      <c r="M70">
        <v>5</v>
      </c>
    </row>
    <row r="71" spans="1:13" x14ac:dyDescent="0.25">
      <c r="A71">
        <v>1</v>
      </c>
      <c r="B71">
        <v>8</v>
      </c>
      <c r="C71">
        <v>0.70499999999999996</v>
      </c>
      <c r="D71">
        <v>0.05</v>
      </c>
      <c r="E71">
        <v>1.9</v>
      </c>
      <c r="F71">
        <v>7.3999999999999996E-2</v>
      </c>
      <c r="G71">
        <v>8</v>
      </c>
      <c r="H71">
        <v>19</v>
      </c>
      <c r="I71">
        <v>0.99619999999999997</v>
      </c>
      <c r="J71">
        <v>3.34</v>
      </c>
      <c r="K71">
        <v>0.95</v>
      </c>
      <c r="L71">
        <v>10.5</v>
      </c>
      <c r="M71">
        <v>6</v>
      </c>
    </row>
    <row r="72" spans="1:13" x14ac:dyDescent="0.25">
      <c r="A72">
        <v>1</v>
      </c>
      <c r="B72">
        <v>7.7</v>
      </c>
      <c r="C72">
        <v>0.63</v>
      </c>
      <c r="D72">
        <v>0.08</v>
      </c>
      <c r="E72">
        <v>1.9</v>
      </c>
      <c r="F72">
        <v>7.5999999999999998E-2</v>
      </c>
      <c r="G72">
        <v>15</v>
      </c>
      <c r="H72">
        <v>27</v>
      </c>
      <c r="I72">
        <v>0.99670000000000003</v>
      </c>
      <c r="J72">
        <v>3.32</v>
      </c>
      <c r="K72">
        <v>0.54</v>
      </c>
      <c r="L72">
        <v>9.5</v>
      </c>
      <c r="M72">
        <v>6</v>
      </c>
    </row>
    <row r="73" spans="1:13" x14ac:dyDescent="0.25">
      <c r="A73">
        <v>1</v>
      </c>
      <c r="B73">
        <v>7.7</v>
      </c>
      <c r="C73">
        <v>0.67</v>
      </c>
      <c r="D73">
        <v>0.23</v>
      </c>
      <c r="E73">
        <v>2.1</v>
      </c>
      <c r="F73">
        <v>8.7999999999999995E-2</v>
      </c>
      <c r="G73">
        <v>17</v>
      </c>
      <c r="H73">
        <v>96</v>
      </c>
      <c r="I73">
        <v>0.99619999999999997</v>
      </c>
      <c r="J73">
        <v>3.32</v>
      </c>
      <c r="K73">
        <v>0.48</v>
      </c>
      <c r="L73">
        <v>9.5</v>
      </c>
      <c r="M73">
        <v>5</v>
      </c>
    </row>
    <row r="74" spans="1:13" x14ac:dyDescent="0.25">
      <c r="A74">
        <v>1</v>
      </c>
      <c r="B74">
        <v>7.7</v>
      </c>
      <c r="C74">
        <v>0.69</v>
      </c>
      <c r="D74">
        <v>0.22</v>
      </c>
      <c r="E74">
        <v>1.9</v>
      </c>
      <c r="F74">
        <v>8.4000000000000005E-2</v>
      </c>
      <c r="G74">
        <v>18</v>
      </c>
      <c r="H74">
        <v>94</v>
      </c>
      <c r="I74">
        <v>0.99609999999999999</v>
      </c>
      <c r="J74">
        <v>3.31</v>
      </c>
      <c r="K74">
        <v>0.48</v>
      </c>
      <c r="L74">
        <v>9.5</v>
      </c>
      <c r="M74">
        <v>5</v>
      </c>
    </row>
    <row r="75" spans="1:13" x14ac:dyDescent="0.25">
      <c r="A75">
        <v>1</v>
      </c>
      <c r="B75">
        <v>8.3000000000000007</v>
      </c>
      <c r="C75">
        <v>0.67500000000000004</v>
      </c>
      <c r="D75">
        <v>0.26</v>
      </c>
      <c r="E75">
        <v>2.1</v>
      </c>
      <c r="F75">
        <v>8.4000000000000005E-2</v>
      </c>
      <c r="G75">
        <v>11</v>
      </c>
      <c r="H75">
        <v>43</v>
      </c>
      <c r="I75">
        <v>0.99760000000000004</v>
      </c>
      <c r="J75">
        <v>3.31</v>
      </c>
      <c r="K75">
        <v>0.53</v>
      </c>
      <c r="L75">
        <v>9.1999999999999993</v>
      </c>
      <c r="M75">
        <v>4</v>
      </c>
    </row>
    <row r="76" spans="1:13" x14ac:dyDescent="0.25">
      <c r="A76">
        <v>1</v>
      </c>
      <c r="B76">
        <v>9.6999999999999993</v>
      </c>
      <c r="C76">
        <v>0.32</v>
      </c>
      <c r="D76">
        <v>0.54</v>
      </c>
      <c r="E76">
        <v>2.5</v>
      </c>
      <c r="F76">
        <v>9.4E-2</v>
      </c>
      <c r="G76">
        <v>28</v>
      </c>
      <c r="H76">
        <v>83</v>
      </c>
      <c r="I76">
        <v>0.99839999999999995</v>
      </c>
      <c r="J76">
        <v>3.28</v>
      </c>
      <c r="K76">
        <v>0.82</v>
      </c>
      <c r="L76">
        <v>9.6</v>
      </c>
      <c r="M76">
        <v>5</v>
      </c>
    </row>
    <row r="77" spans="1:13" x14ac:dyDescent="0.25">
      <c r="A77">
        <v>1</v>
      </c>
      <c r="B77">
        <v>8.8000000000000007</v>
      </c>
      <c r="C77">
        <v>0.41</v>
      </c>
      <c r="D77">
        <v>0.64</v>
      </c>
      <c r="E77">
        <v>2.2000000000000002</v>
      </c>
      <c r="F77">
        <v>9.2999999999999999E-2</v>
      </c>
      <c r="G77">
        <v>9</v>
      </c>
      <c r="H77">
        <v>42</v>
      </c>
      <c r="I77">
        <v>0.99860000000000004</v>
      </c>
      <c r="J77">
        <v>3.54</v>
      </c>
      <c r="K77">
        <v>0.66</v>
      </c>
      <c r="L77">
        <v>10.5</v>
      </c>
      <c r="M77">
        <v>5</v>
      </c>
    </row>
    <row r="78" spans="1:13" x14ac:dyDescent="0.25">
      <c r="A78">
        <v>1</v>
      </c>
      <c r="B78">
        <v>8.8000000000000007</v>
      </c>
      <c r="C78">
        <v>0.41</v>
      </c>
      <c r="D78">
        <v>0.64</v>
      </c>
      <c r="E78">
        <v>2.2000000000000002</v>
      </c>
      <c r="F78">
        <v>9.2999999999999999E-2</v>
      </c>
      <c r="G78">
        <v>9</v>
      </c>
      <c r="H78">
        <v>42</v>
      </c>
      <c r="I78">
        <v>0.99860000000000004</v>
      </c>
      <c r="J78">
        <v>3.54</v>
      </c>
      <c r="K78">
        <v>0.66</v>
      </c>
      <c r="L78">
        <v>10.5</v>
      </c>
      <c r="M78">
        <v>5</v>
      </c>
    </row>
    <row r="79" spans="1:13" x14ac:dyDescent="0.25">
      <c r="A79">
        <v>1</v>
      </c>
      <c r="B79">
        <v>6.8</v>
      </c>
      <c r="C79">
        <v>0.78500000000000003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0.99660000000000004</v>
      </c>
      <c r="J79">
        <v>3.52</v>
      </c>
      <c r="K79">
        <v>0.55000000000000004</v>
      </c>
      <c r="L79">
        <v>10.7</v>
      </c>
      <c r="M79">
        <v>6</v>
      </c>
    </row>
    <row r="80" spans="1:13" x14ac:dyDescent="0.25">
      <c r="A80">
        <v>1</v>
      </c>
      <c r="B80">
        <v>6.7</v>
      </c>
      <c r="C80">
        <v>0.75</v>
      </c>
      <c r="D80">
        <v>0.12</v>
      </c>
      <c r="E80">
        <v>2</v>
      </c>
      <c r="F80">
        <v>8.5999999999999993E-2</v>
      </c>
      <c r="G80">
        <v>12</v>
      </c>
      <c r="H80">
        <v>80</v>
      </c>
      <c r="I80">
        <v>0.99580000000000002</v>
      </c>
      <c r="J80">
        <v>3.38</v>
      </c>
      <c r="K80">
        <v>0.52</v>
      </c>
      <c r="L80">
        <v>10.1</v>
      </c>
      <c r="M80">
        <v>5</v>
      </c>
    </row>
    <row r="81" spans="1:13" x14ac:dyDescent="0.25">
      <c r="A81">
        <v>1</v>
      </c>
      <c r="B81">
        <v>8.3000000000000007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0.99719999999999998</v>
      </c>
      <c r="J81">
        <v>3.16</v>
      </c>
      <c r="K81">
        <v>1.1200000000000001</v>
      </c>
      <c r="L81">
        <v>9.1</v>
      </c>
      <c r="M8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14"/>
  <sheetViews>
    <sheetView topLeftCell="A13" workbookViewId="0">
      <selection activeCell="C25" sqref="C25"/>
    </sheetView>
  </sheetViews>
  <sheetFormatPr defaultRowHeight="15" x14ac:dyDescent="0.25"/>
  <cols>
    <col min="1" max="1" width="17.7109375" customWidth="1"/>
  </cols>
  <sheetData>
    <row r="2" spans="1:81" x14ac:dyDescent="0.25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 x14ac:dyDescent="0.25">
      <c r="A3" t="s">
        <v>0</v>
      </c>
      <c r="B3">
        <v>7.4</v>
      </c>
      <c r="C3">
        <v>7.8</v>
      </c>
      <c r="D3">
        <v>7.8</v>
      </c>
      <c r="E3">
        <v>11.2</v>
      </c>
      <c r="F3">
        <v>7.4</v>
      </c>
      <c r="G3">
        <v>7.4</v>
      </c>
      <c r="H3">
        <v>7.9</v>
      </c>
      <c r="I3">
        <v>7.3</v>
      </c>
      <c r="J3">
        <v>7.8</v>
      </c>
      <c r="K3">
        <v>7.5</v>
      </c>
      <c r="L3">
        <v>6.7</v>
      </c>
      <c r="M3">
        <v>7.5</v>
      </c>
      <c r="N3">
        <v>5.6</v>
      </c>
      <c r="O3">
        <v>7.8</v>
      </c>
      <c r="P3">
        <v>8.9</v>
      </c>
      <c r="Q3">
        <v>8.9</v>
      </c>
      <c r="R3">
        <v>8.5</v>
      </c>
      <c r="S3">
        <v>8.1</v>
      </c>
      <c r="T3">
        <v>7.4</v>
      </c>
      <c r="U3">
        <v>7.9</v>
      </c>
      <c r="V3">
        <v>8.9</v>
      </c>
      <c r="W3">
        <v>7.6</v>
      </c>
      <c r="X3">
        <v>7.9</v>
      </c>
      <c r="Y3">
        <v>8.5</v>
      </c>
      <c r="Z3">
        <v>6.9</v>
      </c>
      <c r="AA3">
        <v>6.3</v>
      </c>
      <c r="AB3">
        <v>7.6</v>
      </c>
      <c r="AC3">
        <v>7.9</v>
      </c>
      <c r="AD3">
        <v>7.1</v>
      </c>
      <c r="AE3">
        <v>7.8</v>
      </c>
      <c r="AF3">
        <v>6.7</v>
      </c>
      <c r="AG3">
        <v>6.9</v>
      </c>
      <c r="AH3">
        <v>8.3000000000000007</v>
      </c>
      <c r="AI3">
        <v>6.9</v>
      </c>
      <c r="AJ3">
        <v>5.2</v>
      </c>
      <c r="AK3">
        <v>7.8</v>
      </c>
      <c r="AL3">
        <v>7.8</v>
      </c>
      <c r="AM3">
        <v>8.1</v>
      </c>
      <c r="AN3">
        <v>5.7</v>
      </c>
      <c r="AO3">
        <v>7.3</v>
      </c>
      <c r="AP3">
        <v>7.3</v>
      </c>
      <c r="AQ3">
        <v>8.8000000000000007</v>
      </c>
      <c r="AR3">
        <v>7.5</v>
      </c>
      <c r="AS3">
        <v>8.1</v>
      </c>
      <c r="AT3">
        <v>6.8</v>
      </c>
      <c r="AU3">
        <v>4.5999999999999996</v>
      </c>
      <c r="AV3">
        <v>7.7</v>
      </c>
      <c r="AW3">
        <v>8.6999999999999993</v>
      </c>
      <c r="AX3">
        <v>6.4</v>
      </c>
      <c r="AY3">
        <v>5.6</v>
      </c>
      <c r="AZ3">
        <v>8.8000000000000007</v>
      </c>
      <c r="BA3">
        <v>6.6</v>
      </c>
      <c r="BB3">
        <v>6.6</v>
      </c>
      <c r="BC3">
        <v>8.6</v>
      </c>
      <c r="BD3">
        <v>7.6</v>
      </c>
      <c r="BE3">
        <v>7.7</v>
      </c>
      <c r="BF3">
        <v>10.199999999999999</v>
      </c>
      <c r="BG3">
        <v>7.5</v>
      </c>
      <c r="BH3">
        <v>7.8</v>
      </c>
      <c r="BI3">
        <v>7.3</v>
      </c>
      <c r="BJ3">
        <v>8.8000000000000007</v>
      </c>
      <c r="BK3">
        <v>7.7</v>
      </c>
      <c r="BL3">
        <v>7.5</v>
      </c>
      <c r="BM3">
        <v>7</v>
      </c>
      <c r="BN3">
        <v>7.2</v>
      </c>
      <c r="BO3">
        <v>7.2</v>
      </c>
      <c r="BP3">
        <v>7.5</v>
      </c>
      <c r="BQ3">
        <v>6.6</v>
      </c>
      <c r="BR3">
        <v>9.3000000000000007</v>
      </c>
      <c r="BS3">
        <v>8</v>
      </c>
      <c r="BT3">
        <v>7.7</v>
      </c>
      <c r="BU3">
        <v>7.7</v>
      </c>
      <c r="BV3">
        <v>7.7</v>
      </c>
      <c r="BW3">
        <v>8.3000000000000007</v>
      </c>
      <c r="BX3">
        <v>9.6999999999999993</v>
      </c>
      <c r="BY3">
        <v>8.8000000000000007</v>
      </c>
      <c r="BZ3">
        <v>8.8000000000000007</v>
      </c>
      <c r="CA3">
        <v>6.8</v>
      </c>
      <c r="CB3">
        <v>6.7</v>
      </c>
      <c r="CC3">
        <v>8.3000000000000007</v>
      </c>
    </row>
    <row r="4" spans="1:81" x14ac:dyDescent="0.25">
      <c r="A4" t="s">
        <v>1</v>
      </c>
      <c r="B4">
        <v>0.7</v>
      </c>
      <c r="C4">
        <v>0.88</v>
      </c>
      <c r="D4">
        <v>0.76</v>
      </c>
      <c r="E4">
        <v>0.28000000000000003</v>
      </c>
      <c r="F4">
        <v>0.7</v>
      </c>
      <c r="G4">
        <v>0.66</v>
      </c>
      <c r="H4">
        <v>0.6</v>
      </c>
      <c r="I4">
        <v>0.65</v>
      </c>
      <c r="J4">
        <v>0.57999999999999996</v>
      </c>
      <c r="K4">
        <v>0.5</v>
      </c>
      <c r="L4">
        <v>0.57999999999999996</v>
      </c>
      <c r="M4">
        <v>0.5</v>
      </c>
      <c r="N4">
        <v>0.61499999999999999</v>
      </c>
      <c r="O4">
        <v>0.61</v>
      </c>
      <c r="P4">
        <v>0.62</v>
      </c>
      <c r="Q4">
        <v>0.62</v>
      </c>
      <c r="R4">
        <v>0.28000000000000003</v>
      </c>
      <c r="S4">
        <v>0.56000000000000005</v>
      </c>
      <c r="T4">
        <v>0.59</v>
      </c>
      <c r="U4">
        <v>0.32</v>
      </c>
      <c r="V4">
        <v>0.22</v>
      </c>
      <c r="W4">
        <v>0.39</v>
      </c>
      <c r="X4">
        <v>0.43</v>
      </c>
      <c r="Y4">
        <v>0.49</v>
      </c>
      <c r="Z4">
        <v>0.4</v>
      </c>
      <c r="AA4">
        <v>0.39</v>
      </c>
      <c r="AB4">
        <v>0.41</v>
      </c>
      <c r="AC4">
        <v>0.43</v>
      </c>
      <c r="AD4">
        <v>0.71</v>
      </c>
      <c r="AE4">
        <v>0.64500000000000002</v>
      </c>
      <c r="AF4">
        <v>0.67500000000000004</v>
      </c>
      <c r="AG4">
        <v>0.68500000000000005</v>
      </c>
      <c r="AH4">
        <v>0.65500000000000003</v>
      </c>
      <c r="AI4">
        <v>0.60499999999999998</v>
      </c>
      <c r="AJ4">
        <v>0.32</v>
      </c>
      <c r="AK4">
        <v>0.64500000000000002</v>
      </c>
      <c r="AL4">
        <v>0.6</v>
      </c>
      <c r="AM4">
        <v>0.38</v>
      </c>
      <c r="AN4">
        <v>1.1299999999999999</v>
      </c>
      <c r="AO4">
        <v>0.45</v>
      </c>
      <c r="AP4">
        <v>0.45</v>
      </c>
      <c r="AQ4">
        <v>0.61</v>
      </c>
      <c r="AR4">
        <v>0.49</v>
      </c>
      <c r="AS4">
        <v>0.66</v>
      </c>
      <c r="AT4">
        <v>0.67</v>
      </c>
      <c r="AU4">
        <v>0.52</v>
      </c>
      <c r="AV4">
        <v>0.93500000000000005</v>
      </c>
      <c r="AW4">
        <v>0.28999999999999998</v>
      </c>
      <c r="AX4">
        <v>0.4</v>
      </c>
      <c r="AY4">
        <v>0.31</v>
      </c>
      <c r="AZ4">
        <v>0.66</v>
      </c>
      <c r="BA4">
        <v>0.52</v>
      </c>
      <c r="BB4">
        <v>0.5</v>
      </c>
      <c r="BC4">
        <v>0.38</v>
      </c>
      <c r="BD4">
        <v>0.51</v>
      </c>
      <c r="BE4">
        <v>0.62</v>
      </c>
      <c r="BF4">
        <v>0.42</v>
      </c>
      <c r="BG4">
        <v>0.63</v>
      </c>
      <c r="BH4">
        <v>0.59</v>
      </c>
      <c r="BI4">
        <v>0.39</v>
      </c>
      <c r="BJ4">
        <v>0.4</v>
      </c>
      <c r="BK4">
        <v>0.69</v>
      </c>
      <c r="BL4">
        <v>0.52</v>
      </c>
      <c r="BM4">
        <v>0.73499999999999999</v>
      </c>
      <c r="BN4">
        <v>0.72499999999999998</v>
      </c>
      <c r="BO4">
        <v>0.72499999999999998</v>
      </c>
      <c r="BP4">
        <v>0.52</v>
      </c>
      <c r="BQ4">
        <v>0.70499999999999996</v>
      </c>
      <c r="BR4">
        <v>0.32</v>
      </c>
      <c r="BS4">
        <v>0.70499999999999996</v>
      </c>
      <c r="BT4">
        <v>0.63</v>
      </c>
      <c r="BU4">
        <v>0.67</v>
      </c>
      <c r="BV4">
        <v>0.69</v>
      </c>
      <c r="BW4">
        <v>0.67500000000000004</v>
      </c>
      <c r="BX4">
        <v>0.32</v>
      </c>
      <c r="BY4">
        <v>0.41</v>
      </c>
      <c r="BZ4">
        <v>0.41</v>
      </c>
      <c r="CA4">
        <v>0.78500000000000003</v>
      </c>
      <c r="CB4">
        <v>0.75</v>
      </c>
      <c r="CC4">
        <v>0.625</v>
      </c>
    </row>
    <row r="5" spans="1:81" x14ac:dyDescent="0.25">
      <c r="A5" t="s">
        <v>2</v>
      </c>
      <c r="B5">
        <v>0</v>
      </c>
      <c r="C5">
        <v>0</v>
      </c>
      <c r="D5">
        <v>0.04</v>
      </c>
      <c r="E5">
        <v>0.56000000000000005</v>
      </c>
      <c r="F5">
        <v>0</v>
      </c>
      <c r="G5">
        <v>0</v>
      </c>
      <c r="H5">
        <v>0.06</v>
      </c>
      <c r="I5">
        <v>0</v>
      </c>
      <c r="J5">
        <v>0.02</v>
      </c>
      <c r="K5">
        <v>0.36</v>
      </c>
      <c r="L5">
        <v>0.08</v>
      </c>
      <c r="M5">
        <v>0.36</v>
      </c>
      <c r="N5">
        <v>0</v>
      </c>
      <c r="O5">
        <v>0.28999999999999998</v>
      </c>
      <c r="P5">
        <v>0.18</v>
      </c>
      <c r="Q5">
        <v>0.19</v>
      </c>
      <c r="R5">
        <v>0.56000000000000005</v>
      </c>
      <c r="S5">
        <v>0.28000000000000003</v>
      </c>
      <c r="T5">
        <v>0.08</v>
      </c>
      <c r="U5">
        <v>0.51</v>
      </c>
      <c r="V5">
        <v>0.48</v>
      </c>
      <c r="W5">
        <v>0.31</v>
      </c>
      <c r="X5">
        <v>0.21</v>
      </c>
      <c r="Y5">
        <v>0.11</v>
      </c>
      <c r="Z5">
        <v>0.14000000000000001</v>
      </c>
      <c r="AA5">
        <v>0.16</v>
      </c>
      <c r="AB5">
        <v>0.24</v>
      </c>
      <c r="AC5">
        <v>0.21</v>
      </c>
      <c r="AD5">
        <v>0</v>
      </c>
      <c r="AE5">
        <v>0</v>
      </c>
      <c r="AF5">
        <v>7.0000000000000007E-2</v>
      </c>
      <c r="AG5">
        <v>0</v>
      </c>
      <c r="AH5">
        <v>0.12</v>
      </c>
      <c r="AI5">
        <v>0.12</v>
      </c>
      <c r="AJ5">
        <v>0.25</v>
      </c>
      <c r="AK5">
        <v>0</v>
      </c>
      <c r="AL5">
        <v>0.14000000000000001</v>
      </c>
      <c r="AM5">
        <v>0.28000000000000003</v>
      </c>
      <c r="AN5">
        <v>0.09</v>
      </c>
      <c r="AO5">
        <v>0.36</v>
      </c>
      <c r="AP5">
        <v>0.36</v>
      </c>
      <c r="AQ5">
        <v>0.3</v>
      </c>
      <c r="AR5">
        <v>0.2</v>
      </c>
      <c r="AS5">
        <v>0.22</v>
      </c>
      <c r="AT5">
        <v>0.02</v>
      </c>
      <c r="AU5">
        <v>0.15</v>
      </c>
      <c r="AV5">
        <v>0.43</v>
      </c>
      <c r="AW5">
        <v>0.52</v>
      </c>
      <c r="AX5">
        <v>0.23</v>
      </c>
      <c r="AY5">
        <v>0.37</v>
      </c>
      <c r="AZ5">
        <v>0.26</v>
      </c>
      <c r="BA5">
        <v>0.04</v>
      </c>
      <c r="BB5">
        <v>0.04</v>
      </c>
      <c r="BC5">
        <v>0.36</v>
      </c>
      <c r="BD5">
        <v>0.15</v>
      </c>
      <c r="BE5">
        <v>0.04</v>
      </c>
      <c r="BF5">
        <v>0.56999999999999995</v>
      </c>
      <c r="BG5">
        <v>0.12</v>
      </c>
      <c r="BH5">
        <v>0.18</v>
      </c>
      <c r="BI5">
        <v>0.31</v>
      </c>
      <c r="BJ5">
        <v>0.4</v>
      </c>
      <c r="BK5">
        <v>0.49</v>
      </c>
      <c r="BL5">
        <v>0.16</v>
      </c>
      <c r="BM5">
        <v>0.05</v>
      </c>
      <c r="BN5">
        <v>0.05</v>
      </c>
      <c r="BO5">
        <v>0.05</v>
      </c>
      <c r="BP5">
        <v>0.11</v>
      </c>
      <c r="BQ5">
        <v>7.0000000000000007E-2</v>
      </c>
      <c r="BR5">
        <v>0.56999999999999995</v>
      </c>
      <c r="BS5">
        <v>0.05</v>
      </c>
      <c r="BT5">
        <v>0.08</v>
      </c>
      <c r="BU5">
        <v>0.23</v>
      </c>
      <c r="BV5">
        <v>0.22</v>
      </c>
      <c r="BW5">
        <v>0.26</v>
      </c>
      <c r="BX5">
        <v>0.54</v>
      </c>
      <c r="BY5">
        <v>0.64</v>
      </c>
      <c r="BZ5">
        <v>0.64</v>
      </c>
      <c r="CA5">
        <v>0</v>
      </c>
      <c r="CB5">
        <v>0.12</v>
      </c>
      <c r="CC5">
        <v>0.2</v>
      </c>
    </row>
    <row r="6" spans="1:81" x14ac:dyDescent="0.25">
      <c r="A6" t="s">
        <v>3</v>
      </c>
      <c r="B6">
        <v>1.9</v>
      </c>
      <c r="C6">
        <v>2.6</v>
      </c>
      <c r="D6">
        <v>2.2999999999999998</v>
      </c>
      <c r="E6">
        <v>1.9</v>
      </c>
      <c r="F6">
        <v>1.9</v>
      </c>
      <c r="G6">
        <v>1.8</v>
      </c>
      <c r="H6">
        <v>1.6</v>
      </c>
      <c r="I6">
        <v>1.2</v>
      </c>
      <c r="J6">
        <v>2</v>
      </c>
      <c r="K6">
        <v>6.1</v>
      </c>
      <c r="L6">
        <v>1.8</v>
      </c>
      <c r="M6">
        <v>6.1</v>
      </c>
      <c r="N6">
        <v>1.6</v>
      </c>
      <c r="O6">
        <v>1.6</v>
      </c>
      <c r="P6">
        <v>3.8</v>
      </c>
      <c r="Q6">
        <v>3.9</v>
      </c>
      <c r="R6">
        <v>1.8</v>
      </c>
      <c r="S6">
        <v>1.7</v>
      </c>
      <c r="T6">
        <v>4.4000000000000004</v>
      </c>
      <c r="U6">
        <v>1.8</v>
      </c>
      <c r="V6">
        <v>1.8</v>
      </c>
      <c r="W6">
        <v>2.2999999999999998</v>
      </c>
      <c r="X6">
        <v>1.6</v>
      </c>
      <c r="Y6">
        <v>2.2999999999999998</v>
      </c>
      <c r="Z6">
        <v>2.4</v>
      </c>
      <c r="AA6">
        <v>1.4</v>
      </c>
      <c r="AB6">
        <v>1.8</v>
      </c>
      <c r="AC6">
        <v>1.6</v>
      </c>
      <c r="AD6">
        <v>1.9</v>
      </c>
      <c r="AE6">
        <v>2</v>
      </c>
      <c r="AF6">
        <v>2.4</v>
      </c>
      <c r="AG6">
        <v>2.5</v>
      </c>
      <c r="AH6">
        <v>2.2999999999999998</v>
      </c>
      <c r="AI6">
        <v>10.7</v>
      </c>
      <c r="AJ6">
        <v>1.8</v>
      </c>
      <c r="AK6">
        <v>5.5</v>
      </c>
      <c r="AL6">
        <v>2.4</v>
      </c>
      <c r="AM6">
        <v>2.1</v>
      </c>
      <c r="AN6">
        <v>1.5</v>
      </c>
      <c r="AO6">
        <v>5.9</v>
      </c>
      <c r="AP6">
        <v>5.9</v>
      </c>
      <c r="AQ6">
        <v>2.8</v>
      </c>
      <c r="AR6">
        <v>2.6</v>
      </c>
      <c r="AS6">
        <v>2.2000000000000002</v>
      </c>
      <c r="AT6">
        <v>1.8</v>
      </c>
      <c r="AU6">
        <v>2.1</v>
      </c>
      <c r="AV6">
        <v>2.2000000000000002</v>
      </c>
      <c r="AW6">
        <v>1.6</v>
      </c>
      <c r="AX6">
        <v>1.6</v>
      </c>
      <c r="AY6">
        <v>1.4</v>
      </c>
      <c r="AZ6">
        <v>1.7</v>
      </c>
      <c r="BA6">
        <v>2.2000000000000002</v>
      </c>
      <c r="BB6">
        <v>2.1</v>
      </c>
      <c r="BC6">
        <v>3</v>
      </c>
      <c r="BD6">
        <v>2.8</v>
      </c>
      <c r="BE6">
        <v>3.8</v>
      </c>
      <c r="BF6">
        <v>3.4</v>
      </c>
      <c r="BG6">
        <v>5.0999999999999996</v>
      </c>
      <c r="BH6">
        <v>2.2999999999999998</v>
      </c>
      <c r="BI6">
        <v>2.4</v>
      </c>
      <c r="BJ6">
        <v>2.2000000000000002</v>
      </c>
      <c r="BK6">
        <v>1.8</v>
      </c>
      <c r="BL6">
        <v>1.9</v>
      </c>
      <c r="BM6">
        <v>2</v>
      </c>
      <c r="BN6">
        <v>4.6500000000000004</v>
      </c>
      <c r="BO6">
        <v>4.6500000000000004</v>
      </c>
      <c r="BP6">
        <v>1.5</v>
      </c>
      <c r="BQ6">
        <v>1.6</v>
      </c>
      <c r="BR6">
        <v>2</v>
      </c>
      <c r="BS6">
        <v>1.9</v>
      </c>
      <c r="BT6">
        <v>1.9</v>
      </c>
      <c r="BU6">
        <v>2.1</v>
      </c>
      <c r="BV6">
        <v>1.9</v>
      </c>
      <c r="BW6">
        <v>2.1</v>
      </c>
      <c r="BX6">
        <v>2.5</v>
      </c>
      <c r="BY6">
        <v>2.2000000000000002</v>
      </c>
      <c r="BZ6">
        <v>2.2000000000000002</v>
      </c>
      <c r="CA6">
        <v>2.4</v>
      </c>
      <c r="CB6">
        <v>2</v>
      </c>
      <c r="CC6">
        <v>1.5</v>
      </c>
    </row>
    <row r="7" spans="1:81" x14ac:dyDescent="0.25">
      <c r="A7" t="s">
        <v>4</v>
      </c>
      <c r="B7">
        <v>7.5999999999999998E-2</v>
      </c>
      <c r="C7">
        <v>9.8000000000000004E-2</v>
      </c>
      <c r="D7">
        <v>9.1999999999999998E-2</v>
      </c>
      <c r="E7">
        <v>7.4999999999999997E-2</v>
      </c>
      <c r="F7">
        <v>7.5999999999999998E-2</v>
      </c>
      <c r="G7">
        <v>7.4999999999999997E-2</v>
      </c>
      <c r="H7">
        <v>6.9000000000000006E-2</v>
      </c>
      <c r="I7">
        <v>6.5000000000000002E-2</v>
      </c>
      <c r="J7">
        <v>7.2999999999999995E-2</v>
      </c>
      <c r="K7">
        <v>7.0999999999999994E-2</v>
      </c>
      <c r="L7">
        <v>9.6999999999999906E-2</v>
      </c>
      <c r="M7">
        <v>7.0999999999999994E-2</v>
      </c>
      <c r="N7">
        <v>8.8999999999999996E-2</v>
      </c>
      <c r="O7">
        <v>0.114</v>
      </c>
      <c r="P7">
        <v>0.17599999999999999</v>
      </c>
      <c r="Q7">
        <v>0.17</v>
      </c>
      <c r="R7">
        <v>9.1999999999999998E-2</v>
      </c>
      <c r="S7">
        <v>0.36799999999999999</v>
      </c>
      <c r="T7">
        <v>8.5999999999999993E-2</v>
      </c>
      <c r="U7">
        <v>0.34100000000000003</v>
      </c>
      <c r="V7">
        <v>7.6999999999999999E-2</v>
      </c>
      <c r="W7">
        <v>8.1999999999999906E-2</v>
      </c>
      <c r="X7">
        <v>0.106</v>
      </c>
      <c r="Y7">
        <v>8.4000000000000005E-2</v>
      </c>
      <c r="Z7">
        <v>8.5000000000000006E-2</v>
      </c>
      <c r="AA7">
        <v>0.08</v>
      </c>
      <c r="AB7">
        <v>0.08</v>
      </c>
      <c r="AC7">
        <v>0.106</v>
      </c>
      <c r="AD7">
        <v>0.08</v>
      </c>
      <c r="AE7">
        <v>8.1999999999999906E-2</v>
      </c>
      <c r="AF7">
        <v>8.8999999999999996E-2</v>
      </c>
      <c r="AG7">
        <v>0.105</v>
      </c>
      <c r="AH7">
        <v>8.3000000000000004E-2</v>
      </c>
      <c r="AI7">
        <v>7.2999999999999995E-2</v>
      </c>
      <c r="AJ7">
        <v>0.10299999999999999</v>
      </c>
      <c r="AK7">
        <v>8.5999999999999993E-2</v>
      </c>
      <c r="AL7">
        <v>8.5999999999999993E-2</v>
      </c>
      <c r="AM7">
        <v>6.6000000000000003E-2</v>
      </c>
      <c r="AN7">
        <v>0.17199999999999999</v>
      </c>
      <c r="AO7">
        <v>7.3999999999999996E-2</v>
      </c>
      <c r="AP7">
        <v>7.3999999999999996E-2</v>
      </c>
      <c r="AQ7">
        <v>8.7999999999999995E-2</v>
      </c>
      <c r="AR7">
        <v>0.33200000000000002</v>
      </c>
      <c r="AS7">
        <v>6.9000000000000006E-2</v>
      </c>
      <c r="AT7">
        <v>0.05</v>
      </c>
      <c r="AU7">
        <v>5.3999999999999999E-2</v>
      </c>
      <c r="AV7">
        <v>0.114</v>
      </c>
      <c r="AW7">
        <v>0.113</v>
      </c>
      <c r="AX7">
        <v>6.6000000000000003E-2</v>
      </c>
      <c r="AY7">
        <v>7.3999999999999996E-2</v>
      </c>
      <c r="AZ7">
        <v>7.3999999999999996E-2</v>
      </c>
      <c r="BA7">
        <v>6.9000000000000006E-2</v>
      </c>
      <c r="BB7">
        <v>6.8000000000000005E-2</v>
      </c>
      <c r="BC7">
        <v>8.1000000000000003E-2</v>
      </c>
      <c r="BD7">
        <v>0.11</v>
      </c>
      <c r="BE7">
        <v>8.4000000000000005E-2</v>
      </c>
      <c r="BF7">
        <v>7.0000000000000007E-2</v>
      </c>
      <c r="BG7">
        <v>0.111</v>
      </c>
      <c r="BH7">
        <v>7.5999999999999998E-2</v>
      </c>
      <c r="BI7">
        <v>7.3999999999999996E-2</v>
      </c>
      <c r="BJ7">
        <v>7.9000000000000001E-2</v>
      </c>
      <c r="BK7">
        <v>0.115</v>
      </c>
      <c r="BL7">
        <v>8.5000000000000006E-2</v>
      </c>
      <c r="BM7">
        <v>8.1000000000000003E-2</v>
      </c>
      <c r="BN7">
        <v>8.5999999999999993E-2</v>
      </c>
      <c r="BO7">
        <v>8.5999999999999993E-2</v>
      </c>
      <c r="BP7">
        <v>7.9000000000000001E-2</v>
      </c>
      <c r="BQ7">
        <v>7.5999999999999998E-2</v>
      </c>
      <c r="BR7">
        <v>7.3999999999999996E-2</v>
      </c>
      <c r="BS7">
        <v>7.3999999999999996E-2</v>
      </c>
      <c r="BT7">
        <v>7.5999999999999998E-2</v>
      </c>
      <c r="BU7">
        <v>8.7999999999999995E-2</v>
      </c>
      <c r="BV7">
        <v>8.4000000000000005E-2</v>
      </c>
      <c r="BW7">
        <v>8.4000000000000005E-2</v>
      </c>
      <c r="BX7">
        <v>9.4E-2</v>
      </c>
      <c r="BY7">
        <v>9.2999999999999999E-2</v>
      </c>
      <c r="BZ7">
        <v>9.2999999999999999E-2</v>
      </c>
      <c r="CA7">
        <v>0.104</v>
      </c>
      <c r="CB7">
        <v>8.5999999999999993E-2</v>
      </c>
      <c r="CC7">
        <v>0.08</v>
      </c>
    </row>
    <row r="8" spans="1:81" x14ac:dyDescent="0.25">
      <c r="A8" t="s">
        <v>5</v>
      </c>
      <c r="B8">
        <v>11</v>
      </c>
      <c r="C8">
        <v>25</v>
      </c>
      <c r="D8">
        <v>15</v>
      </c>
      <c r="E8">
        <v>17</v>
      </c>
      <c r="F8">
        <v>11</v>
      </c>
      <c r="G8">
        <v>13</v>
      </c>
      <c r="H8">
        <v>15</v>
      </c>
      <c r="I8">
        <v>15</v>
      </c>
      <c r="J8">
        <v>9</v>
      </c>
      <c r="K8">
        <v>17</v>
      </c>
      <c r="L8">
        <v>15</v>
      </c>
      <c r="M8">
        <v>17</v>
      </c>
      <c r="N8">
        <v>16</v>
      </c>
      <c r="O8">
        <v>9</v>
      </c>
      <c r="P8">
        <v>52</v>
      </c>
      <c r="Q8">
        <v>51</v>
      </c>
      <c r="R8">
        <v>35</v>
      </c>
      <c r="S8">
        <v>16</v>
      </c>
      <c r="T8">
        <v>6</v>
      </c>
      <c r="U8">
        <v>17</v>
      </c>
      <c r="V8">
        <v>29</v>
      </c>
      <c r="W8">
        <v>23</v>
      </c>
      <c r="X8">
        <v>10</v>
      </c>
      <c r="Y8">
        <v>9</v>
      </c>
      <c r="Z8">
        <v>21</v>
      </c>
      <c r="AA8">
        <v>11</v>
      </c>
      <c r="AB8">
        <v>4</v>
      </c>
      <c r="AC8">
        <v>10</v>
      </c>
      <c r="AD8">
        <v>14</v>
      </c>
      <c r="AE8">
        <v>8</v>
      </c>
      <c r="AF8">
        <v>17</v>
      </c>
      <c r="AG8">
        <v>22</v>
      </c>
      <c r="AH8">
        <v>15</v>
      </c>
      <c r="AI8">
        <v>40</v>
      </c>
      <c r="AJ8">
        <v>13</v>
      </c>
      <c r="AK8">
        <v>5</v>
      </c>
      <c r="AL8">
        <v>3</v>
      </c>
      <c r="AM8">
        <v>13</v>
      </c>
      <c r="AN8">
        <v>7</v>
      </c>
      <c r="AO8">
        <v>12</v>
      </c>
      <c r="AP8">
        <v>12</v>
      </c>
      <c r="AQ8">
        <v>17</v>
      </c>
      <c r="AR8">
        <v>8</v>
      </c>
      <c r="AS8">
        <v>9</v>
      </c>
      <c r="AT8">
        <v>5</v>
      </c>
      <c r="AU8">
        <v>8</v>
      </c>
      <c r="AV8">
        <v>22</v>
      </c>
      <c r="AW8">
        <v>12</v>
      </c>
      <c r="AX8">
        <v>5</v>
      </c>
      <c r="AY8">
        <v>12</v>
      </c>
      <c r="AZ8">
        <v>4</v>
      </c>
      <c r="BA8">
        <v>8</v>
      </c>
      <c r="BB8">
        <v>6</v>
      </c>
      <c r="BC8">
        <v>30</v>
      </c>
      <c r="BD8">
        <v>33</v>
      </c>
      <c r="BE8">
        <v>25</v>
      </c>
      <c r="BF8">
        <v>4</v>
      </c>
      <c r="BG8">
        <v>50</v>
      </c>
      <c r="BH8">
        <v>17</v>
      </c>
      <c r="BI8">
        <v>9</v>
      </c>
      <c r="BJ8">
        <v>19</v>
      </c>
      <c r="BK8">
        <v>20</v>
      </c>
      <c r="BL8">
        <v>12</v>
      </c>
      <c r="BM8">
        <v>13</v>
      </c>
      <c r="BN8">
        <v>4</v>
      </c>
      <c r="BO8">
        <v>4</v>
      </c>
      <c r="BP8">
        <v>11</v>
      </c>
      <c r="BQ8">
        <v>6</v>
      </c>
      <c r="BR8">
        <v>27</v>
      </c>
      <c r="BS8">
        <v>8</v>
      </c>
      <c r="BT8">
        <v>15</v>
      </c>
      <c r="BU8">
        <v>17</v>
      </c>
      <c r="BV8">
        <v>18</v>
      </c>
      <c r="BW8">
        <v>11</v>
      </c>
      <c r="BX8">
        <v>28</v>
      </c>
      <c r="BY8">
        <v>9</v>
      </c>
      <c r="BZ8">
        <v>9</v>
      </c>
      <c r="CA8">
        <v>14</v>
      </c>
      <c r="CB8">
        <v>12</v>
      </c>
      <c r="CC8">
        <v>27</v>
      </c>
    </row>
    <row r="9" spans="1:81" x14ac:dyDescent="0.25">
      <c r="A9" t="s">
        <v>6</v>
      </c>
      <c r="B9">
        <v>34</v>
      </c>
      <c r="C9">
        <v>67</v>
      </c>
      <c r="D9">
        <v>54</v>
      </c>
      <c r="E9">
        <v>60</v>
      </c>
      <c r="F9">
        <v>34</v>
      </c>
      <c r="G9">
        <v>40</v>
      </c>
      <c r="H9">
        <v>59</v>
      </c>
      <c r="I9">
        <v>21</v>
      </c>
      <c r="J9">
        <v>18</v>
      </c>
      <c r="K9">
        <v>102</v>
      </c>
      <c r="L9">
        <v>65</v>
      </c>
      <c r="M9">
        <v>102</v>
      </c>
      <c r="N9">
        <v>59</v>
      </c>
      <c r="O9">
        <v>29</v>
      </c>
      <c r="P9">
        <v>145</v>
      </c>
      <c r="Q9">
        <v>148</v>
      </c>
      <c r="R9">
        <v>103</v>
      </c>
      <c r="S9">
        <v>56</v>
      </c>
      <c r="T9">
        <v>29</v>
      </c>
      <c r="U9">
        <v>56</v>
      </c>
      <c r="V9">
        <v>60</v>
      </c>
      <c r="W9">
        <v>71</v>
      </c>
      <c r="X9">
        <v>37</v>
      </c>
      <c r="Y9">
        <v>67</v>
      </c>
      <c r="Z9">
        <v>40</v>
      </c>
      <c r="AA9">
        <v>23</v>
      </c>
      <c r="AB9">
        <v>11</v>
      </c>
      <c r="AC9">
        <v>37</v>
      </c>
      <c r="AD9">
        <v>35</v>
      </c>
      <c r="AE9">
        <v>16</v>
      </c>
      <c r="AF9">
        <v>82</v>
      </c>
      <c r="AG9">
        <v>37</v>
      </c>
      <c r="AH9">
        <v>113</v>
      </c>
      <c r="AI9">
        <v>83</v>
      </c>
      <c r="AJ9">
        <v>50</v>
      </c>
      <c r="AK9">
        <v>18</v>
      </c>
      <c r="AL9">
        <v>15</v>
      </c>
      <c r="AM9">
        <v>30</v>
      </c>
      <c r="AN9">
        <v>19</v>
      </c>
      <c r="AO9">
        <v>87</v>
      </c>
      <c r="AP9">
        <v>87</v>
      </c>
      <c r="AQ9">
        <v>46</v>
      </c>
      <c r="AR9">
        <v>14</v>
      </c>
      <c r="AS9">
        <v>23</v>
      </c>
      <c r="AT9">
        <v>11</v>
      </c>
      <c r="AU9">
        <v>65</v>
      </c>
      <c r="AV9">
        <v>114</v>
      </c>
      <c r="AW9">
        <v>37</v>
      </c>
      <c r="AX9">
        <v>12</v>
      </c>
      <c r="AY9">
        <v>96</v>
      </c>
      <c r="AZ9">
        <v>23</v>
      </c>
      <c r="BA9">
        <v>15</v>
      </c>
      <c r="BB9">
        <v>14</v>
      </c>
      <c r="BC9">
        <v>119</v>
      </c>
      <c r="BD9">
        <v>73</v>
      </c>
      <c r="BE9">
        <v>45</v>
      </c>
      <c r="BF9">
        <v>10</v>
      </c>
      <c r="BG9">
        <v>110</v>
      </c>
      <c r="BH9">
        <v>54</v>
      </c>
      <c r="BI9">
        <v>46</v>
      </c>
      <c r="BJ9">
        <v>52</v>
      </c>
      <c r="BK9">
        <v>112</v>
      </c>
      <c r="BL9">
        <v>35</v>
      </c>
      <c r="BM9">
        <v>54</v>
      </c>
      <c r="BN9">
        <v>11</v>
      </c>
      <c r="BO9">
        <v>11</v>
      </c>
      <c r="BP9">
        <v>39</v>
      </c>
      <c r="BQ9">
        <v>15</v>
      </c>
      <c r="BR9">
        <v>65</v>
      </c>
      <c r="BS9">
        <v>19</v>
      </c>
      <c r="BT9">
        <v>27</v>
      </c>
      <c r="BU9">
        <v>96</v>
      </c>
      <c r="BV9">
        <v>94</v>
      </c>
      <c r="BW9">
        <v>43</v>
      </c>
      <c r="BX9">
        <v>83</v>
      </c>
      <c r="BY9">
        <v>42</v>
      </c>
      <c r="BZ9">
        <v>42</v>
      </c>
      <c r="CA9">
        <v>30</v>
      </c>
      <c r="CB9">
        <v>80</v>
      </c>
      <c r="CC9">
        <v>119</v>
      </c>
    </row>
    <row r="10" spans="1:81" x14ac:dyDescent="0.25">
      <c r="A10" t="s">
        <v>7</v>
      </c>
      <c r="B10">
        <v>0.99780000000000002</v>
      </c>
      <c r="C10">
        <v>0.99680000000000002</v>
      </c>
      <c r="D10">
        <v>0.997</v>
      </c>
      <c r="E10">
        <v>0.998</v>
      </c>
      <c r="F10">
        <v>0.99780000000000002</v>
      </c>
      <c r="G10">
        <v>0.99780000000000002</v>
      </c>
      <c r="H10">
        <v>0.99639999999999995</v>
      </c>
      <c r="I10">
        <v>0.99460000000000004</v>
      </c>
      <c r="J10">
        <v>0.99680000000000002</v>
      </c>
      <c r="K10">
        <v>0.99780000000000002</v>
      </c>
      <c r="L10">
        <v>0.99590000000000001</v>
      </c>
      <c r="M10">
        <v>0.99780000000000002</v>
      </c>
      <c r="N10">
        <v>0.99429999999999996</v>
      </c>
      <c r="O10">
        <v>0.99739999999999995</v>
      </c>
      <c r="P10">
        <v>0.99860000000000004</v>
      </c>
      <c r="Q10">
        <v>0.99860000000000004</v>
      </c>
      <c r="R10">
        <v>0.99690000000000001</v>
      </c>
      <c r="S10">
        <v>0.99680000000000002</v>
      </c>
      <c r="T10">
        <v>0.99739999999999995</v>
      </c>
      <c r="U10">
        <v>0.99690000000000001</v>
      </c>
      <c r="V10">
        <v>0.99680000000000002</v>
      </c>
      <c r="W10">
        <v>0.99819999999999998</v>
      </c>
      <c r="X10">
        <v>0.99660000000000004</v>
      </c>
      <c r="Y10">
        <v>0.99680000000000002</v>
      </c>
      <c r="Z10">
        <v>0.99680000000000002</v>
      </c>
      <c r="AA10">
        <v>0.99550000000000005</v>
      </c>
      <c r="AB10">
        <v>0.99619999999999997</v>
      </c>
      <c r="AC10">
        <v>0.99660000000000004</v>
      </c>
      <c r="AD10">
        <v>0.99719999999999998</v>
      </c>
      <c r="AE10">
        <v>0.99639999999999995</v>
      </c>
      <c r="AF10">
        <v>0.99580000000000002</v>
      </c>
      <c r="AG10">
        <v>0.99660000000000004</v>
      </c>
      <c r="AH10">
        <v>0.99660000000000004</v>
      </c>
      <c r="AI10">
        <v>0.99929999999999997</v>
      </c>
      <c r="AJ10">
        <v>0.99570000000000003</v>
      </c>
      <c r="AK10">
        <v>0.99860000000000004</v>
      </c>
      <c r="AL10">
        <v>0.99750000000000005</v>
      </c>
      <c r="AM10">
        <v>0.99680000000000002</v>
      </c>
      <c r="AN10">
        <v>0.99399999999999999</v>
      </c>
      <c r="AO10">
        <v>0.99780000000000002</v>
      </c>
      <c r="AP10">
        <v>0.99780000000000002</v>
      </c>
      <c r="AQ10">
        <v>0.99760000000000004</v>
      </c>
      <c r="AR10">
        <v>0.99680000000000002</v>
      </c>
      <c r="AS10">
        <v>0.99680000000000002</v>
      </c>
      <c r="AT10">
        <v>0.99619999999999997</v>
      </c>
      <c r="AU10">
        <v>0.99339999999999995</v>
      </c>
      <c r="AV10">
        <v>0.997</v>
      </c>
      <c r="AW10">
        <v>0.99690000000000001</v>
      </c>
      <c r="AX10">
        <v>0.99580000000000002</v>
      </c>
      <c r="AY10">
        <v>0.99539999999999995</v>
      </c>
      <c r="AZ10">
        <v>0.99709999999999999</v>
      </c>
      <c r="BA10">
        <v>0.99560000000000004</v>
      </c>
      <c r="BB10">
        <v>0.99550000000000005</v>
      </c>
      <c r="BC10">
        <v>0.997</v>
      </c>
      <c r="BD10">
        <v>0.99550000000000005</v>
      </c>
      <c r="BE10">
        <v>0.99780000000000002</v>
      </c>
      <c r="BF10">
        <v>0.99709999999999999</v>
      </c>
      <c r="BG10">
        <v>0.99829999999999997</v>
      </c>
      <c r="BH10">
        <v>0.99750000000000005</v>
      </c>
      <c r="BI10">
        <v>0.99619999999999997</v>
      </c>
      <c r="BJ10">
        <v>0.998</v>
      </c>
      <c r="BK10">
        <v>0.99680000000000002</v>
      </c>
      <c r="BL10">
        <v>0.99680000000000002</v>
      </c>
      <c r="BM10">
        <v>0.99660000000000004</v>
      </c>
      <c r="BN10">
        <v>0.99619999999999997</v>
      </c>
      <c r="BO10">
        <v>0.99619999999999997</v>
      </c>
      <c r="BP10">
        <v>0.99680000000000002</v>
      </c>
      <c r="BQ10">
        <v>0.99619999999999997</v>
      </c>
      <c r="BR10">
        <v>0.99690000000000001</v>
      </c>
      <c r="BS10">
        <v>0.99619999999999997</v>
      </c>
      <c r="BT10">
        <v>0.99670000000000003</v>
      </c>
      <c r="BU10">
        <v>0.99619999999999997</v>
      </c>
      <c r="BV10">
        <v>0.99609999999999999</v>
      </c>
      <c r="BW10">
        <v>0.99760000000000004</v>
      </c>
      <c r="BX10">
        <v>0.99839999999999995</v>
      </c>
      <c r="BY10">
        <v>0.99860000000000004</v>
      </c>
      <c r="BZ10">
        <v>0.99860000000000004</v>
      </c>
      <c r="CA10">
        <v>0.99660000000000004</v>
      </c>
      <c r="CB10">
        <v>0.99580000000000002</v>
      </c>
      <c r="CC10">
        <v>0.99719999999999998</v>
      </c>
    </row>
    <row r="11" spans="1:81" x14ac:dyDescent="0.25">
      <c r="A11" t="s">
        <v>8</v>
      </c>
      <c r="B11">
        <v>3.51</v>
      </c>
      <c r="C11">
        <v>3.2</v>
      </c>
      <c r="D11">
        <v>3.26</v>
      </c>
      <c r="E11">
        <v>3.16</v>
      </c>
      <c r="F11">
        <v>3.51</v>
      </c>
      <c r="G11">
        <v>3.51</v>
      </c>
      <c r="H11">
        <v>3.3</v>
      </c>
      <c r="I11">
        <v>3.39</v>
      </c>
      <c r="J11">
        <v>3.36</v>
      </c>
      <c r="K11">
        <v>3.35</v>
      </c>
      <c r="L11">
        <v>3.28</v>
      </c>
      <c r="M11">
        <v>3.35</v>
      </c>
      <c r="N11">
        <v>3.58</v>
      </c>
      <c r="O11">
        <v>3.26</v>
      </c>
      <c r="P11">
        <v>3.16</v>
      </c>
      <c r="Q11">
        <v>3.17</v>
      </c>
      <c r="R11">
        <v>3.3</v>
      </c>
      <c r="S11">
        <v>3.11</v>
      </c>
      <c r="T11">
        <v>3.38</v>
      </c>
      <c r="U11">
        <v>3.04</v>
      </c>
      <c r="V11">
        <v>3.39</v>
      </c>
      <c r="W11">
        <v>3.52</v>
      </c>
      <c r="X11">
        <v>3.17</v>
      </c>
      <c r="Y11">
        <v>3.17</v>
      </c>
      <c r="Z11">
        <v>3.43</v>
      </c>
      <c r="AA11">
        <v>3.34</v>
      </c>
      <c r="AB11">
        <v>3.28</v>
      </c>
      <c r="AC11">
        <v>3.17</v>
      </c>
      <c r="AD11">
        <v>3.47</v>
      </c>
      <c r="AE11">
        <v>3.38</v>
      </c>
      <c r="AF11">
        <v>3.35</v>
      </c>
      <c r="AG11">
        <v>3.46</v>
      </c>
      <c r="AH11">
        <v>3.17</v>
      </c>
      <c r="AI11">
        <v>3.45</v>
      </c>
      <c r="AJ11">
        <v>3.38</v>
      </c>
      <c r="AK11">
        <v>3.4</v>
      </c>
      <c r="AL11">
        <v>3.42</v>
      </c>
      <c r="AM11">
        <v>3.23</v>
      </c>
      <c r="AN11">
        <v>3.5</v>
      </c>
      <c r="AO11">
        <v>3.33</v>
      </c>
      <c r="AP11">
        <v>3.33</v>
      </c>
      <c r="AQ11">
        <v>3.26</v>
      </c>
      <c r="AR11">
        <v>3.21</v>
      </c>
      <c r="AS11">
        <v>3.3</v>
      </c>
      <c r="AT11">
        <v>3.48</v>
      </c>
      <c r="AU11">
        <v>3.9</v>
      </c>
      <c r="AV11">
        <v>3.25</v>
      </c>
      <c r="AW11">
        <v>3.25</v>
      </c>
      <c r="AX11">
        <v>3.34</v>
      </c>
      <c r="AY11">
        <v>3.32</v>
      </c>
      <c r="AZ11">
        <v>3.15</v>
      </c>
      <c r="BA11">
        <v>3.4</v>
      </c>
      <c r="BB11">
        <v>3.39</v>
      </c>
      <c r="BC11">
        <v>3.2</v>
      </c>
      <c r="BD11">
        <v>3.17</v>
      </c>
      <c r="BE11">
        <v>3.34</v>
      </c>
      <c r="BF11">
        <v>3.04</v>
      </c>
      <c r="BG11">
        <v>3.26</v>
      </c>
      <c r="BH11">
        <v>3.43</v>
      </c>
      <c r="BI11">
        <v>3.41</v>
      </c>
      <c r="BJ11">
        <v>3.44</v>
      </c>
      <c r="BK11">
        <v>3.21</v>
      </c>
      <c r="BL11">
        <v>3.38</v>
      </c>
      <c r="BM11">
        <v>3.39</v>
      </c>
      <c r="BN11">
        <v>3.41</v>
      </c>
      <c r="BO11">
        <v>3.41</v>
      </c>
      <c r="BP11">
        <v>3.42</v>
      </c>
      <c r="BQ11">
        <v>3.44</v>
      </c>
      <c r="BR11">
        <v>3.28</v>
      </c>
      <c r="BS11">
        <v>3.34</v>
      </c>
      <c r="BT11">
        <v>3.32</v>
      </c>
      <c r="BU11">
        <v>3.32</v>
      </c>
      <c r="BV11">
        <v>3.31</v>
      </c>
      <c r="BW11">
        <v>3.31</v>
      </c>
      <c r="BX11">
        <v>3.28</v>
      </c>
      <c r="BY11">
        <v>3.54</v>
      </c>
      <c r="BZ11">
        <v>3.54</v>
      </c>
      <c r="CA11">
        <v>3.52</v>
      </c>
      <c r="CB11">
        <v>3.38</v>
      </c>
      <c r="CC11">
        <v>3.16</v>
      </c>
    </row>
    <row r="12" spans="1:81" x14ac:dyDescent="0.25">
      <c r="A12" t="s">
        <v>9</v>
      </c>
      <c r="B12">
        <v>0.56000000000000005</v>
      </c>
      <c r="C12">
        <v>0.68</v>
      </c>
      <c r="D12">
        <v>0.65</v>
      </c>
      <c r="E12">
        <v>0.57999999999999996</v>
      </c>
      <c r="F12">
        <v>0.56000000000000005</v>
      </c>
      <c r="G12">
        <v>0.56000000000000005</v>
      </c>
      <c r="H12">
        <v>0.46</v>
      </c>
      <c r="I12">
        <v>0.47</v>
      </c>
      <c r="J12">
        <v>0.56999999999999995</v>
      </c>
      <c r="K12">
        <v>0.8</v>
      </c>
      <c r="L12">
        <v>0.54</v>
      </c>
      <c r="M12">
        <v>0.8</v>
      </c>
      <c r="N12">
        <v>0.52</v>
      </c>
      <c r="O12">
        <v>1.56</v>
      </c>
      <c r="P12">
        <v>0.88</v>
      </c>
      <c r="Q12">
        <v>0.93</v>
      </c>
      <c r="R12">
        <v>0.75</v>
      </c>
      <c r="S12">
        <v>1.28</v>
      </c>
      <c r="T12">
        <v>0.5</v>
      </c>
      <c r="U12">
        <v>1.08</v>
      </c>
      <c r="V12">
        <v>0.53</v>
      </c>
      <c r="W12">
        <v>0.65</v>
      </c>
      <c r="X12">
        <v>0.91</v>
      </c>
      <c r="Y12">
        <v>0.53</v>
      </c>
      <c r="Z12">
        <v>0.63</v>
      </c>
      <c r="AA12">
        <v>0.56000000000000005</v>
      </c>
      <c r="AB12">
        <v>0.59</v>
      </c>
      <c r="AC12">
        <v>0.91</v>
      </c>
      <c r="AD12">
        <v>0.55000000000000004</v>
      </c>
      <c r="AE12">
        <v>0.59</v>
      </c>
      <c r="AF12">
        <v>0.54</v>
      </c>
      <c r="AG12">
        <v>0.56999999999999995</v>
      </c>
      <c r="AH12">
        <v>0.66</v>
      </c>
      <c r="AI12">
        <v>0.52</v>
      </c>
      <c r="AJ12">
        <v>0.55000000000000004</v>
      </c>
      <c r="AK12">
        <v>0.55000000000000004</v>
      </c>
      <c r="AL12">
        <v>0.6</v>
      </c>
      <c r="AM12">
        <v>0.73</v>
      </c>
      <c r="AN12">
        <v>0.48</v>
      </c>
      <c r="AO12">
        <v>0.83</v>
      </c>
      <c r="AP12">
        <v>0.83</v>
      </c>
      <c r="AQ12">
        <v>0.51</v>
      </c>
      <c r="AR12">
        <v>0.9</v>
      </c>
      <c r="AS12">
        <v>1.2</v>
      </c>
      <c r="AT12">
        <v>0.52</v>
      </c>
      <c r="AU12">
        <v>0.56000000000000005</v>
      </c>
      <c r="AV12">
        <v>0.73</v>
      </c>
      <c r="AW12">
        <v>0.57999999999999996</v>
      </c>
      <c r="AX12">
        <v>0.56000000000000005</v>
      </c>
      <c r="AY12">
        <v>0.57999999999999996</v>
      </c>
      <c r="AZ12">
        <v>0.74</v>
      </c>
      <c r="BA12">
        <v>0.63</v>
      </c>
      <c r="BB12">
        <v>0.64</v>
      </c>
      <c r="BC12">
        <v>0.56000000000000005</v>
      </c>
      <c r="BD12">
        <v>0.63</v>
      </c>
      <c r="BE12">
        <v>0.53</v>
      </c>
      <c r="BF12">
        <v>0.63</v>
      </c>
      <c r="BG12">
        <v>0.77</v>
      </c>
      <c r="BH12">
        <v>0.59</v>
      </c>
      <c r="BI12">
        <v>0.54</v>
      </c>
      <c r="BJ12">
        <v>0.64</v>
      </c>
      <c r="BK12">
        <v>0.71</v>
      </c>
      <c r="BL12">
        <v>0.62</v>
      </c>
      <c r="BM12">
        <v>0.56999999999999995</v>
      </c>
      <c r="BN12">
        <v>0.39</v>
      </c>
      <c r="BO12">
        <v>0.39</v>
      </c>
      <c r="BP12">
        <v>0.57999999999999996</v>
      </c>
      <c r="BQ12">
        <v>0.57999999999999996</v>
      </c>
      <c r="BR12">
        <v>0.79</v>
      </c>
      <c r="BS12">
        <v>0.95</v>
      </c>
      <c r="BT12">
        <v>0.54</v>
      </c>
      <c r="BU12">
        <v>0.48</v>
      </c>
      <c r="BV12">
        <v>0.48</v>
      </c>
      <c r="BW12">
        <v>0.53</v>
      </c>
      <c r="BX12">
        <v>0.82</v>
      </c>
      <c r="BY12">
        <v>0.66</v>
      </c>
      <c r="BZ12">
        <v>0.66</v>
      </c>
      <c r="CA12">
        <v>0.55000000000000004</v>
      </c>
      <c r="CB12">
        <v>0.52</v>
      </c>
      <c r="CC12">
        <v>1.1200000000000001</v>
      </c>
    </row>
    <row r="13" spans="1:81" x14ac:dyDescent="0.25">
      <c r="A13" t="s">
        <v>10</v>
      </c>
      <c r="B13">
        <v>9.4</v>
      </c>
      <c r="C13">
        <v>9.8000000000000007</v>
      </c>
      <c r="D13">
        <v>9.8000000000000007</v>
      </c>
      <c r="E13">
        <v>9.8000000000000007</v>
      </c>
      <c r="F13">
        <v>9.4</v>
      </c>
      <c r="G13">
        <v>9.4</v>
      </c>
      <c r="H13">
        <v>9.4</v>
      </c>
      <c r="I13">
        <v>10</v>
      </c>
      <c r="J13">
        <v>9.5</v>
      </c>
      <c r="K13">
        <v>10.5</v>
      </c>
      <c r="L13">
        <v>9.1999999999999993</v>
      </c>
      <c r="M13">
        <v>10.5</v>
      </c>
      <c r="N13">
        <v>9.9</v>
      </c>
      <c r="O13">
        <v>9.1</v>
      </c>
      <c r="P13">
        <v>9.1999999999999993</v>
      </c>
      <c r="Q13">
        <v>9.1999999999999993</v>
      </c>
      <c r="R13">
        <v>10.5</v>
      </c>
      <c r="S13">
        <v>9.3000000000000007</v>
      </c>
      <c r="T13">
        <v>9</v>
      </c>
      <c r="U13">
        <v>9.1999999999999993</v>
      </c>
      <c r="V13">
        <v>9.4</v>
      </c>
      <c r="W13">
        <v>9.6999999999999993</v>
      </c>
      <c r="X13">
        <v>9.5</v>
      </c>
      <c r="Y13">
        <v>9.4</v>
      </c>
      <c r="Z13">
        <v>9.6999999999999993</v>
      </c>
      <c r="AA13">
        <v>9.3000000000000007</v>
      </c>
      <c r="AB13">
        <v>9.5</v>
      </c>
      <c r="AC13">
        <v>9.5</v>
      </c>
      <c r="AD13">
        <v>9.4</v>
      </c>
      <c r="AE13">
        <v>9.8000000000000007</v>
      </c>
      <c r="AF13">
        <v>10.1</v>
      </c>
      <c r="AG13">
        <v>10.6</v>
      </c>
      <c r="AH13">
        <v>9.8000000000000007</v>
      </c>
      <c r="AI13">
        <v>9.4</v>
      </c>
      <c r="AJ13">
        <v>9.1999999999999993</v>
      </c>
      <c r="AK13">
        <v>9.6</v>
      </c>
      <c r="AL13">
        <v>10.8</v>
      </c>
      <c r="AM13">
        <v>9.6999999999999993</v>
      </c>
      <c r="AN13">
        <v>9.8000000000000007</v>
      </c>
      <c r="AO13">
        <v>10.5</v>
      </c>
      <c r="AP13">
        <v>10.5</v>
      </c>
      <c r="AQ13">
        <v>9.3000000000000007</v>
      </c>
      <c r="AR13">
        <v>10.5</v>
      </c>
      <c r="AS13">
        <v>10.3</v>
      </c>
      <c r="AT13">
        <v>9.5</v>
      </c>
      <c r="AU13">
        <v>13.1</v>
      </c>
      <c r="AV13">
        <v>9.1999999999999993</v>
      </c>
      <c r="AW13">
        <v>9.5</v>
      </c>
      <c r="AX13">
        <v>9.1999999999999993</v>
      </c>
      <c r="AY13">
        <v>9.1999999999999993</v>
      </c>
      <c r="AZ13">
        <v>9.1999999999999993</v>
      </c>
      <c r="BA13">
        <v>9.4</v>
      </c>
      <c r="BB13">
        <v>9.4</v>
      </c>
      <c r="BC13">
        <v>9.4</v>
      </c>
      <c r="BD13">
        <v>10.199999999999999</v>
      </c>
      <c r="BE13">
        <v>9.5</v>
      </c>
      <c r="BF13">
        <v>9.6</v>
      </c>
      <c r="BG13">
        <v>9.4</v>
      </c>
      <c r="BH13">
        <v>10</v>
      </c>
      <c r="BI13">
        <v>9.4</v>
      </c>
      <c r="BJ13">
        <v>9.1999999999999993</v>
      </c>
      <c r="BK13">
        <v>9.3000000000000007</v>
      </c>
      <c r="BL13">
        <v>9.5</v>
      </c>
      <c r="BM13">
        <v>9.8000000000000007</v>
      </c>
      <c r="BN13">
        <v>10.9</v>
      </c>
      <c r="BO13">
        <v>10.9</v>
      </c>
      <c r="BP13">
        <v>9.6</v>
      </c>
      <c r="BQ13">
        <v>10.7</v>
      </c>
      <c r="BR13">
        <v>10.7</v>
      </c>
      <c r="BS13">
        <v>10.5</v>
      </c>
      <c r="BT13">
        <v>9.5</v>
      </c>
      <c r="BU13">
        <v>9.5</v>
      </c>
      <c r="BV13">
        <v>9.5</v>
      </c>
      <c r="BW13">
        <v>9.1999999999999993</v>
      </c>
      <c r="BX13">
        <v>9.6</v>
      </c>
      <c r="BY13">
        <v>10.5</v>
      </c>
      <c r="BZ13">
        <v>10.5</v>
      </c>
      <c r="CA13">
        <v>10.7</v>
      </c>
      <c r="CB13">
        <v>10.1</v>
      </c>
      <c r="CC13">
        <v>9.1</v>
      </c>
    </row>
    <row r="14" spans="1:81" x14ac:dyDescent="0.25">
      <c r="A14" t="s">
        <v>11</v>
      </c>
      <c r="B14">
        <v>5</v>
      </c>
      <c r="C14">
        <v>5</v>
      </c>
      <c r="D14">
        <v>5</v>
      </c>
      <c r="E14">
        <v>6</v>
      </c>
      <c r="F14">
        <v>5</v>
      </c>
      <c r="G14">
        <v>5</v>
      </c>
      <c r="H14">
        <v>5</v>
      </c>
      <c r="I14">
        <v>7</v>
      </c>
      <c r="J14">
        <v>7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7</v>
      </c>
      <c r="S14">
        <v>5</v>
      </c>
      <c r="T14">
        <v>4</v>
      </c>
      <c r="U14">
        <v>6</v>
      </c>
      <c r="V14">
        <v>6</v>
      </c>
      <c r="W14">
        <v>5</v>
      </c>
      <c r="X14">
        <v>5</v>
      </c>
      <c r="Y14">
        <v>5</v>
      </c>
      <c r="Z14">
        <v>6</v>
      </c>
      <c r="AA14">
        <v>5</v>
      </c>
      <c r="AB14">
        <v>5</v>
      </c>
      <c r="AC14">
        <v>5</v>
      </c>
      <c r="AD14">
        <v>5</v>
      </c>
      <c r="AE14">
        <v>6</v>
      </c>
      <c r="AF14">
        <v>5</v>
      </c>
      <c r="AG14">
        <v>6</v>
      </c>
      <c r="AH14">
        <v>5</v>
      </c>
      <c r="AI14">
        <v>6</v>
      </c>
      <c r="AJ14">
        <v>5</v>
      </c>
      <c r="AK14">
        <v>6</v>
      </c>
      <c r="AL14">
        <v>6</v>
      </c>
      <c r="AM14">
        <v>7</v>
      </c>
      <c r="AN14">
        <v>4</v>
      </c>
      <c r="AO14">
        <v>5</v>
      </c>
      <c r="AP14">
        <v>5</v>
      </c>
      <c r="AQ14">
        <v>4</v>
      </c>
      <c r="AR14">
        <v>6</v>
      </c>
      <c r="AS14">
        <v>5</v>
      </c>
      <c r="AT14">
        <v>5</v>
      </c>
      <c r="AU14">
        <v>4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6</v>
      </c>
      <c r="BB14">
        <v>6</v>
      </c>
      <c r="BC14">
        <v>5</v>
      </c>
      <c r="BD14">
        <v>6</v>
      </c>
      <c r="BE14">
        <v>5</v>
      </c>
      <c r="BF14">
        <v>5</v>
      </c>
      <c r="BG14">
        <v>5</v>
      </c>
      <c r="BH14">
        <v>5</v>
      </c>
      <c r="BI14">
        <v>6</v>
      </c>
      <c r="BJ14">
        <v>5</v>
      </c>
      <c r="BK14">
        <v>5</v>
      </c>
      <c r="BL14">
        <v>7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6</v>
      </c>
      <c r="BT14">
        <v>6</v>
      </c>
      <c r="BU14">
        <v>5</v>
      </c>
      <c r="BV14">
        <v>5</v>
      </c>
      <c r="BW14">
        <v>4</v>
      </c>
      <c r="BX14">
        <v>5</v>
      </c>
      <c r="BY14">
        <v>5</v>
      </c>
      <c r="BZ14">
        <v>5</v>
      </c>
      <c r="CA14">
        <v>6</v>
      </c>
      <c r="CB14">
        <v>5</v>
      </c>
      <c r="CC1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6"/>
  <sheetViews>
    <sheetView topLeftCell="A7" workbookViewId="0">
      <selection activeCell="H21" sqref="H21"/>
    </sheetView>
  </sheetViews>
  <sheetFormatPr defaultRowHeight="15" x14ac:dyDescent="0.25"/>
  <cols>
    <col min="5" max="5" width="12.42578125" customWidth="1"/>
  </cols>
  <sheetData>
    <row r="2" spans="3:9" x14ac:dyDescent="0.25">
      <c r="D2" s="19" t="s">
        <v>19</v>
      </c>
      <c r="E2" s="19"/>
      <c r="F2" s="19"/>
      <c r="G2" s="19"/>
      <c r="H2" s="19"/>
      <c r="I2" s="19"/>
    </row>
    <row r="3" spans="3:9" x14ac:dyDescent="0.25">
      <c r="D3" s="19"/>
      <c r="E3" s="19"/>
      <c r="F3" s="19"/>
      <c r="G3" s="19"/>
      <c r="H3" s="19"/>
      <c r="I3" s="19"/>
    </row>
    <row r="4" spans="3:9" x14ac:dyDescent="0.25">
      <c r="D4" s="19"/>
      <c r="E4" s="19"/>
      <c r="F4" s="19"/>
      <c r="G4" s="19"/>
      <c r="H4" s="19"/>
      <c r="I4" s="19"/>
    </row>
    <row r="9" spans="3:9" ht="36" x14ac:dyDescent="0.55000000000000004">
      <c r="C9" s="3" t="s">
        <v>20</v>
      </c>
      <c r="D9" s="4" t="s">
        <v>15</v>
      </c>
    </row>
    <row r="16" spans="3:9" x14ac:dyDescent="0.25">
      <c r="C16" s="5" t="s">
        <v>21</v>
      </c>
      <c r="D16" s="2" t="s">
        <v>15</v>
      </c>
      <c r="E16" s="2">
        <f t="array" ref="E16">MMULT(β_T,XY)</f>
        <v>2225.4605542811219</v>
      </c>
    </row>
    <row r="17" spans="3:15" x14ac:dyDescent="0.25">
      <c r="C17" s="2"/>
      <c r="D17" s="2"/>
      <c r="E17" s="2"/>
    </row>
    <row r="18" spans="3:15" x14ac:dyDescent="0.25">
      <c r="C18" s="2" t="s">
        <v>24</v>
      </c>
      <c r="D18" s="2" t="s">
        <v>15</v>
      </c>
      <c r="E18" s="2">
        <f>MMULT(Y_T,Y)</f>
        <v>2253</v>
      </c>
    </row>
    <row r="19" spans="3:15" x14ac:dyDescent="0.25">
      <c r="C19" s="2"/>
      <c r="D19" s="2"/>
      <c r="E19" s="2"/>
    </row>
    <row r="20" spans="3:15" x14ac:dyDescent="0.25">
      <c r="C20" s="2" t="s">
        <v>23</v>
      </c>
      <c r="D20" s="2" t="s">
        <v>15</v>
      </c>
      <c r="E20" s="2">
        <f>E18-E16</f>
        <v>27.539445718878142</v>
      </c>
    </row>
    <row r="21" spans="3:15" x14ac:dyDescent="0.25">
      <c r="C21" s="2"/>
      <c r="D21" s="2"/>
      <c r="E21" s="2"/>
      <c r="J21">
        <v>0.40499184880703099</v>
      </c>
      <c r="O21">
        <f>1599-12</f>
        <v>1587</v>
      </c>
    </row>
    <row r="22" spans="3:15" x14ac:dyDescent="0.25">
      <c r="C22" s="2" t="s">
        <v>25</v>
      </c>
      <c r="D22" s="2" t="s">
        <v>15</v>
      </c>
      <c r="E22" s="2">
        <v>80</v>
      </c>
    </row>
    <row r="23" spans="3:15" x14ac:dyDescent="0.25">
      <c r="C23" s="2"/>
      <c r="D23" s="2"/>
      <c r="E23" s="2"/>
    </row>
    <row r="24" spans="3:15" x14ac:dyDescent="0.25">
      <c r="C24" s="2" t="s">
        <v>26</v>
      </c>
      <c r="D24" s="2" t="s">
        <v>15</v>
      </c>
      <c r="E24" s="2">
        <v>12</v>
      </c>
    </row>
    <row r="25" spans="3:15" x14ac:dyDescent="0.25">
      <c r="C25" s="2"/>
      <c r="D25" s="2"/>
      <c r="E25" s="2"/>
    </row>
    <row r="26" spans="3:15" x14ac:dyDescent="0.25">
      <c r="C26" s="6" t="s">
        <v>20</v>
      </c>
      <c r="D26" s="7" t="s">
        <v>15</v>
      </c>
      <c r="E26" s="8">
        <f>E20/(E22-E24)</f>
        <v>0.40499184880703148</v>
      </c>
    </row>
  </sheetData>
  <mergeCells count="1">
    <mergeCell ref="D2:I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2"/>
  <sheetViews>
    <sheetView topLeftCell="A36" workbookViewId="0">
      <selection activeCell="L58" sqref="L58"/>
    </sheetView>
  </sheetViews>
  <sheetFormatPr defaultRowHeight="15" x14ac:dyDescent="0.25"/>
  <sheetData>
    <row r="2" spans="2:15" x14ac:dyDescent="0.25">
      <c r="C2" s="20" t="s">
        <v>13</v>
      </c>
      <c r="D2" s="20"/>
      <c r="E2" s="20"/>
      <c r="F2" s="20"/>
      <c r="G2" s="20"/>
    </row>
    <row r="3" spans="2:15" x14ac:dyDescent="0.25">
      <c r="C3" s="20"/>
      <c r="D3" s="20"/>
      <c r="E3" s="20"/>
      <c r="F3" s="20"/>
      <c r="G3" s="20"/>
    </row>
    <row r="9" spans="2:15" x14ac:dyDescent="0.25">
      <c r="D9">
        <f t="array" ref="D9:O20">MMULT(X_T,X)</f>
        <v>80</v>
      </c>
      <c r="E9">
        <v>611.50000000000011</v>
      </c>
      <c r="F9">
        <v>44.829999999999991</v>
      </c>
      <c r="G9">
        <v>16.660000000000004</v>
      </c>
      <c r="H9">
        <v>206</v>
      </c>
      <c r="I9">
        <v>7.7409999999999979</v>
      </c>
      <c r="J9">
        <v>1248</v>
      </c>
      <c r="K9">
        <v>4295</v>
      </c>
      <c r="L9">
        <v>79.747000000000014</v>
      </c>
      <c r="M9">
        <v>267.02</v>
      </c>
      <c r="N9">
        <v>53.019999999999996</v>
      </c>
      <c r="O9">
        <v>781.9000000000002</v>
      </c>
    </row>
    <row r="10" spans="2:15" x14ac:dyDescent="0.25">
      <c r="D10">
        <v>611.50000000000011</v>
      </c>
      <c r="E10">
        <v>4759.4300000000012</v>
      </c>
      <c r="F10">
        <v>338.77949999999998</v>
      </c>
      <c r="G10">
        <v>135.37900000000002</v>
      </c>
      <c r="H10">
        <v>1575.64</v>
      </c>
      <c r="I10">
        <v>59.479599999999991</v>
      </c>
      <c r="J10">
        <v>9760.1000000000022</v>
      </c>
      <c r="K10">
        <v>33303.599999999991</v>
      </c>
      <c r="L10">
        <v>609.62090000000012</v>
      </c>
      <c r="M10">
        <v>2034.668000000001</v>
      </c>
      <c r="N10">
        <v>409.6269999999999</v>
      </c>
      <c r="O10">
        <v>5965.3999999999987</v>
      </c>
    </row>
    <row r="11" spans="2:15" x14ac:dyDescent="0.25">
      <c r="D11">
        <v>44.829999999999991</v>
      </c>
      <c r="E11">
        <v>338.77949999999998</v>
      </c>
      <c r="F11">
        <v>27.248499999999996</v>
      </c>
      <c r="G11">
        <v>7.8727499999999964</v>
      </c>
      <c r="H11">
        <v>116.14899999999999</v>
      </c>
      <c r="I11">
        <v>4.3391000000000002</v>
      </c>
      <c r="J11">
        <v>688.81000000000017</v>
      </c>
      <c r="K11">
        <v>2381.64</v>
      </c>
      <c r="L11">
        <v>44.686034999999997</v>
      </c>
      <c r="M11">
        <v>149.93100000000001</v>
      </c>
      <c r="N11">
        <v>29.357099999999999</v>
      </c>
      <c r="O11">
        <v>438.5419999999998</v>
      </c>
    </row>
    <row r="12" spans="2:15" x14ac:dyDescent="0.25">
      <c r="D12">
        <v>16.660000000000004</v>
      </c>
      <c r="E12">
        <v>135.37900000000002</v>
      </c>
      <c r="F12">
        <v>7.8727499999999964</v>
      </c>
      <c r="G12">
        <v>6.0438000000000018</v>
      </c>
      <c r="H12">
        <v>42.731000000000016</v>
      </c>
      <c r="I12">
        <v>1.7204200000000007</v>
      </c>
      <c r="J12">
        <v>282.74999999999989</v>
      </c>
      <c r="K12">
        <v>1047.6999999999998</v>
      </c>
      <c r="L12">
        <v>16.612206999999998</v>
      </c>
      <c r="M12">
        <v>55.012399999999978</v>
      </c>
      <c r="N12">
        <v>11.907300000000001</v>
      </c>
      <c r="O12">
        <v>162.84699999999995</v>
      </c>
    </row>
    <row r="13" spans="2:15" x14ac:dyDescent="0.25">
      <c r="B13" t="s">
        <v>14</v>
      </c>
      <c r="C13" t="s">
        <v>15</v>
      </c>
      <c r="D13">
        <v>206</v>
      </c>
      <c r="E13">
        <v>1575.64</v>
      </c>
      <c r="F13">
        <v>116.14899999999999</v>
      </c>
      <c r="G13">
        <v>42.731000000000016</v>
      </c>
      <c r="H13">
        <v>706.495</v>
      </c>
      <c r="I13">
        <v>19.502700000000001</v>
      </c>
      <c r="J13">
        <v>3582.7000000000007</v>
      </c>
      <c r="K13">
        <v>12144.499999999998</v>
      </c>
      <c r="L13">
        <v>205.40999000000011</v>
      </c>
      <c r="M13">
        <v>687.95100000000002</v>
      </c>
      <c r="N13">
        <v>135.90700000000001</v>
      </c>
      <c r="O13">
        <v>2024.99</v>
      </c>
    </row>
    <row r="14" spans="2:15" x14ac:dyDescent="0.25">
      <c r="D14">
        <v>7.7409999999999979</v>
      </c>
      <c r="E14">
        <v>59.479599999999991</v>
      </c>
      <c r="F14">
        <v>4.3391000000000002</v>
      </c>
      <c r="G14">
        <v>1.7204200000000007</v>
      </c>
      <c r="H14">
        <v>19.502700000000001</v>
      </c>
      <c r="I14">
        <v>0.98200500000000024</v>
      </c>
      <c r="J14">
        <v>127.834</v>
      </c>
      <c r="K14">
        <v>428.31099999999998</v>
      </c>
      <c r="L14">
        <v>7.7167325</v>
      </c>
      <c r="M14">
        <v>25.609020000000001</v>
      </c>
      <c r="N14">
        <v>5.5375799999999984</v>
      </c>
      <c r="O14">
        <v>75.342999999999975</v>
      </c>
    </row>
    <row r="15" spans="2:15" x14ac:dyDescent="0.25">
      <c r="D15">
        <v>1248</v>
      </c>
      <c r="E15">
        <v>9760.1000000000022</v>
      </c>
      <c r="F15">
        <v>688.81000000000017</v>
      </c>
      <c r="G15">
        <v>282.74999999999989</v>
      </c>
      <c r="H15">
        <v>3582.7000000000007</v>
      </c>
      <c r="I15">
        <v>127.834</v>
      </c>
      <c r="J15">
        <v>28094</v>
      </c>
      <c r="K15">
        <v>88439</v>
      </c>
      <c r="L15">
        <v>1244.3857999999996</v>
      </c>
      <c r="M15">
        <v>4136.7399999999989</v>
      </c>
      <c r="N15">
        <v>856.57000000000016</v>
      </c>
      <c r="O15">
        <v>12102.800000000001</v>
      </c>
    </row>
    <row r="16" spans="2:15" x14ac:dyDescent="0.25">
      <c r="D16">
        <v>4295</v>
      </c>
      <c r="E16">
        <v>33303.599999999991</v>
      </c>
      <c r="F16">
        <v>2381.64</v>
      </c>
      <c r="G16">
        <v>1047.6999999999998</v>
      </c>
      <c r="H16">
        <v>12144.499999999998</v>
      </c>
      <c r="I16">
        <v>428.31099999999998</v>
      </c>
      <c r="J16">
        <v>88439</v>
      </c>
      <c r="K16">
        <v>325047</v>
      </c>
      <c r="L16">
        <v>4282.2034999999996</v>
      </c>
      <c r="M16">
        <v>14231.569999999992</v>
      </c>
      <c r="N16">
        <v>2956.09</v>
      </c>
      <c r="O16">
        <v>41809.500000000007</v>
      </c>
    </row>
    <row r="17" spans="2:15" x14ac:dyDescent="0.25">
      <c r="D17">
        <v>79.747000000000014</v>
      </c>
      <c r="E17">
        <v>609.62090000000012</v>
      </c>
      <c r="F17">
        <v>44.686034999999997</v>
      </c>
      <c r="G17">
        <v>16.612206999999998</v>
      </c>
      <c r="H17">
        <v>205.40999000000011</v>
      </c>
      <c r="I17">
        <v>7.7167325</v>
      </c>
      <c r="J17">
        <v>1244.3857999999996</v>
      </c>
      <c r="K17">
        <v>4282.2034999999996</v>
      </c>
      <c r="L17">
        <v>79.494891660000022</v>
      </c>
      <c r="M17">
        <v>266.1730510000001</v>
      </c>
      <c r="N17">
        <v>52.856711000000004</v>
      </c>
      <c r="O17">
        <v>779.41403000000014</v>
      </c>
    </row>
    <row r="18" spans="2:15" x14ac:dyDescent="0.25">
      <c r="D18">
        <v>267.02</v>
      </c>
      <c r="E18">
        <v>2034.668000000001</v>
      </c>
      <c r="F18">
        <v>149.93100000000001</v>
      </c>
      <c r="G18">
        <v>55.012399999999978</v>
      </c>
      <c r="H18">
        <v>687.95100000000002</v>
      </c>
      <c r="I18">
        <v>25.609020000000001</v>
      </c>
      <c r="J18">
        <v>4136.7399999999989</v>
      </c>
      <c r="K18">
        <v>14231.569999999992</v>
      </c>
      <c r="L18">
        <v>266.1730510000001</v>
      </c>
      <c r="M18">
        <v>892.71540000000027</v>
      </c>
      <c r="N18">
        <v>175.99210000000008</v>
      </c>
      <c r="O18">
        <v>2613.1239999999993</v>
      </c>
    </row>
    <row r="19" spans="2:15" x14ac:dyDescent="0.25">
      <c r="D19">
        <v>53.019999999999996</v>
      </c>
      <c r="E19">
        <v>409.6269999999999</v>
      </c>
      <c r="F19">
        <v>29.357099999999999</v>
      </c>
      <c r="G19">
        <v>11.907300000000001</v>
      </c>
      <c r="H19">
        <v>135.90700000000001</v>
      </c>
      <c r="I19">
        <v>5.5375799999999984</v>
      </c>
      <c r="J19">
        <v>856.57000000000016</v>
      </c>
      <c r="K19">
        <v>2956.09</v>
      </c>
      <c r="L19">
        <v>52.856711000000004</v>
      </c>
      <c r="M19">
        <v>175.99210000000008</v>
      </c>
      <c r="N19">
        <v>38.34920000000001</v>
      </c>
      <c r="O19">
        <v>517.38400000000001</v>
      </c>
    </row>
    <row r="20" spans="2:15" x14ac:dyDescent="0.25">
      <c r="D20">
        <v>781.9000000000002</v>
      </c>
      <c r="E20">
        <v>5965.3999999999987</v>
      </c>
      <c r="F20">
        <v>438.5419999999998</v>
      </c>
      <c r="G20">
        <v>162.84699999999995</v>
      </c>
      <c r="H20">
        <v>2024.99</v>
      </c>
      <c r="I20">
        <v>75.342999999999975</v>
      </c>
      <c r="J20">
        <v>12102.800000000001</v>
      </c>
      <c r="K20">
        <v>41809.500000000007</v>
      </c>
      <c r="L20">
        <v>779.41403000000014</v>
      </c>
      <c r="M20">
        <v>2613.1239999999993</v>
      </c>
      <c r="N20">
        <v>517.38400000000001</v>
      </c>
      <c r="O20">
        <v>7674.35</v>
      </c>
    </row>
    <row r="23" spans="2:15" x14ac:dyDescent="0.25">
      <c r="D23">
        <f t="array" ref="D23:O34">MINVERSE(XX)</f>
        <v>49424.808772817698</v>
      </c>
      <c r="E23">
        <v>42.132250143713776</v>
      </c>
      <c r="F23">
        <v>-11.900294123064588</v>
      </c>
      <c r="G23">
        <v>-23.675719334441602</v>
      </c>
      <c r="H23">
        <v>18.987624739729554</v>
      </c>
      <c r="I23">
        <v>97.538809723533547</v>
      </c>
      <c r="J23">
        <v>-0.29478548783462305</v>
      </c>
      <c r="K23">
        <v>0.19181230950182546</v>
      </c>
      <c r="L23">
        <v>-50420.320329649323</v>
      </c>
      <c r="M23">
        <v>223.33148484324036</v>
      </c>
      <c r="N23">
        <v>63.39333101057268</v>
      </c>
      <c r="O23">
        <v>-33.339157802882255</v>
      </c>
    </row>
    <row r="24" spans="2:15" x14ac:dyDescent="0.25">
      <c r="D24">
        <v>42.132250143487177</v>
      </c>
      <c r="E24">
        <v>6.6070536150216061E-2</v>
      </c>
      <c r="F24">
        <v>-4.5597202399425732E-2</v>
      </c>
      <c r="G24">
        <v>-0.12289362043077333</v>
      </c>
      <c r="H24">
        <v>1.6724479299433118E-2</v>
      </c>
      <c r="I24">
        <v>0.23164031008156322</v>
      </c>
      <c r="J24">
        <v>-1.5540522764705314E-3</v>
      </c>
      <c r="K24">
        <v>5.8280375572501838E-4</v>
      </c>
      <c r="L24">
        <v>-43.605275350225561</v>
      </c>
      <c r="M24">
        <v>0.32331091383472715</v>
      </c>
      <c r="N24">
        <v>5.6465513726470795E-2</v>
      </c>
      <c r="O24">
        <v>-3.1496428822362317E-2</v>
      </c>
    </row>
    <row r="25" spans="2:15" x14ac:dyDescent="0.25">
      <c r="D25">
        <v>-11.900294123049909</v>
      </c>
      <c r="E25">
        <v>-4.5597202399467067E-2</v>
      </c>
      <c r="F25">
        <v>0.8924162195980162</v>
      </c>
      <c r="G25">
        <v>0.6719000075851036</v>
      </c>
      <c r="H25">
        <v>-6.2962194069666631E-3</v>
      </c>
      <c r="I25">
        <v>-0.4950220747067835</v>
      </c>
      <c r="J25">
        <v>4.648381171634873E-3</v>
      </c>
      <c r="K25">
        <v>-1.8583632664453318E-3</v>
      </c>
      <c r="L25">
        <v>12.476048675351461</v>
      </c>
      <c r="M25">
        <v>-0.22193408503848036</v>
      </c>
      <c r="N25">
        <v>-2.2579850687285841E-2</v>
      </c>
      <c r="O25">
        <v>1.9764583998006578E-3</v>
      </c>
    </row>
    <row r="26" spans="2:15" x14ac:dyDescent="0.25">
      <c r="D26">
        <v>-23.675719334044157</v>
      </c>
      <c r="E26">
        <v>-0.12289362043054045</v>
      </c>
      <c r="F26">
        <v>0.67190000758501467</v>
      </c>
      <c r="G26">
        <v>1.2072864584619643</v>
      </c>
      <c r="H26">
        <v>-7.2015728202958372E-3</v>
      </c>
      <c r="I26">
        <v>-0.68821326670085126</v>
      </c>
      <c r="J26">
        <v>7.9243402880051685E-3</v>
      </c>
      <c r="K26">
        <v>-3.3042829954658248E-3</v>
      </c>
      <c r="L26">
        <v>25.610842341852802</v>
      </c>
      <c r="M26">
        <v>-0.39437778127151152</v>
      </c>
      <c r="N26">
        <v>-0.11396917706631296</v>
      </c>
      <c r="O26">
        <v>-1.2185902917973212E-3</v>
      </c>
    </row>
    <row r="27" spans="2:15" x14ac:dyDescent="0.25">
      <c r="D27">
        <v>18.98762473970617</v>
      </c>
      <c r="E27">
        <v>1.6724479299500234E-2</v>
      </c>
      <c r="F27">
        <v>-6.296219406966736E-3</v>
      </c>
      <c r="G27">
        <v>-7.2015728204373654E-3</v>
      </c>
      <c r="H27">
        <v>1.4012058858571885E-2</v>
      </c>
      <c r="I27">
        <v>5.7780254238579055E-2</v>
      </c>
      <c r="J27">
        <v>-4.1384114225463832E-4</v>
      </c>
      <c r="K27">
        <v>5.6202867526723948E-5</v>
      </c>
      <c r="L27">
        <v>-19.381542712341563</v>
      </c>
      <c r="M27">
        <v>9.444760034692555E-2</v>
      </c>
      <c r="N27">
        <v>2.6773953704974221E-2</v>
      </c>
      <c r="O27">
        <v>-1.6514267529513453E-2</v>
      </c>
    </row>
    <row r="28" spans="2:15" x14ac:dyDescent="0.25">
      <c r="B28" t="s">
        <v>16</v>
      </c>
      <c r="C28" t="s">
        <v>15</v>
      </c>
      <c r="D28">
        <v>97.538809721720867</v>
      </c>
      <c r="E28">
        <v>0.2316403100804719</v>
      </c>
      <c r="F28">
        <v>-0.49502207470638299</v>
      </c>
      <c r="G28">
        <v>-0.68821326670080007</v>
      </c>
      <c r="H28">
        <v>5.778025423792868E-2</v>
      </c>
      <c r="I28">
        <v>7.0166762615099607</v>
      </c>
      <c r="J28">
        <v>-1.4045398926452186E-2</v>
      </c>
      <c r="K28">
        <v>4.4947722982339794E-3</v>
      </c>
      <c r="L28">
        <v>-104.43125846495147</v>
      </c>
      <c r="M28">
        <v>1.7373772817960071</v>
      </c>
      <c r="N28">
        <v>-0.44595269272094434</v>
      </c>
      <c r="O28">
        <v>-0.11674263768542628</v>
      </c>
    </row>
    <row r="29" spans="2:15" x14ac:dyDescent="0.25">
      <c r="D29">
        <v>-0.29478548782265968</v>
      </c>
      <c r="E29">
        <v>-1.5540522764616114E-3</v>
      </c>
      <c r="F29">
        <v>4.6483811716320437E-3</v>
      </c>
      <c r="G29">
        <v>7.924340288001739E-3</v>
      </c>
      <c r="H29">
        <v>-4.1384114225017922E-4</v>
      </c>
      <c r="I29">
        <v>-1.4045398926438571E-2</v>
      </c>
      <c r="J29">
        <v>3.6404064164782379E-4</v>
      </c>
      <c r="K29">
        <v>-8.8525323923182911E-5</v>
      </c>
      <c r="L29">
        <v>0.32201968522165886</v>
      </c>
      <c r="M29">
        <v>-7.7082024364712046E-3</v>
      </c>
      <c r="N29">
        <v>-6.7803229625139089E-4</v>
      </c>
      <c r="O29">
        <v>9.2939692949932666E-4</v>
      </c>
    </row>
    <row r="30" spans="2:15" x14ac:dyDescent="0.25">
      <c r="D30">
        <v>0.19181230949772707</v>
      </c>
      <c r="E30">
        <v>5.82803755722388E-4</v>
      </c>
      <c r="F30">
        <v>-1.8583632664443957E-3</v>
      </c>
      <c r="G30">
        <v>-3.3042829954654067E-3</v>
      </c>
      <c r="H30">
        <v>5.6202867525239764E-5</v>
      </c>
      <c r="I30">
        <v>4.4947722982327286E-3</v>
      </c>
      <c r="J30">
        <v>-8.8525323923205489E-5</v>
      </c>
      <c r="K30">
        <v>3.6200253548663245E-5</v>
      </c>
      <c r="L30">
        <v>-0.20537869141236859</v>
      </c>
      <c r="M30">
        <v>3.4211897391812703E-3</v>
      </c>
      <c r="N30">
        <v>1.6825797221258387E-4</v>
      </c>
      <c r="O30">
        <v>-2.5386162180605562E-4</v>
      </c>
    </row>
    <row r="31" spans="2:15" x14ac:dyDescent="0.25">
      <c r="D31">
        <v>-50420.320329639449</v>
      </c>
      <c r="E31">
        <v>-43.605275350448359</v>
      </c>
      <c r="F31">
        <v>12.476048675364114</v>
      </c>
      <c r="G31">
        <v>25.61084234225369</v>
      </c>
      <c r="H31">
        <v>-19.381542712361629</v>
      </c>
      <c r="I31">
        <v>-104.43125846678129</v>
      </c>
      <c r="J31">
        <v>0.32201968523380869</v>
      </c>
      <c r="K31">
        <v>-0.20537869141651244</v>
      </c>
      <c r="L31">
        <v>51461.633690933486</v>
      </c>
      <c r="M31">
        <v>-234.05364998127513</v>
      </c>
      <c r="N31">
        <v>-65.54001423695118</v>
      </c>
      <c r="O31">
        <v>34.079205342611139</v>
      </c>
    </row>
    <row r="32" spans="2:15" x14ac:dyDescent="0.25">
      <c r="D32">
        <v>223.33148483992977</v>
      </c>
      <c r="E32">
        <v>0.32331091383293481</v>
      </c>
      <c r="F32">
        <v>-0.22193408503776046</v>
      </c>
      <c r="G32">
        <v>-0.39437778127176076</v>
      </c>
      <c r="H32">
        <v>9.44476003457594E-2</v>
      </c>
      <c r="I32">
        <v>1.7373772817976469</v>
      </c>
      <c r="J32">
        <v>-7.7082024365065635E-3</v>
      </c>
      <c r="K32">
        <v>3.4211897391872143E-3</v>
      </c>
      <c r="L32">
        <v>-234.05364997794226</v>
      </c>
      <c r="M32">
        <v>2.9151718278030594</v>
      </c>
      <c r="N32">
        <v>0.52648279878709348</v>
      </c>
      <c r="O32">
        <v>-0.2902290104800675</v>
      </c>
    </row>
    <row r="33" spans="2:15" x14ac:dyDescent="0.25">
      <c r="D33">
        <v>63.393331009988685</v>
      </c>
      <c r="E33">
        <v>5.6465513726263981E-2</v>
      </c>
      <c r="F33">
        <v>-2.2579850687165701E-2</v>
      </c>
      <c r="G33">
        <v>-0.11396917706654748</v>
      </c>
      <c r="H33">
        <v>2.6773953704779942E-2</v>
      </c>
      <c r="I33">
        <v>-0.44595269271977633</v>
      </c>
      <c r="J33">
        <v>-6.7803229626338141E-4</v>
      </c>
      <c r="K33">
        <v>1.6825797221560441E-4</v>
      </c>
      <c r="L33">
        <v>-65.540014236368037</v>
      </c>
      <c r="M33">
        <v>0.5264827987886983</v>
      </c>
      <c r="N33">
        <v>0.55900821494350295</v>
      </c>
      <c r="O33">
        <v>-6.2187615783939235E-2</v>
      </c>
    </row>
    <row r="34" spans="2:15" x14ac:dyDescent="0.25">
      <c r="D34">
        <v>-33.339157802521349</v>
      </c>
      <c r="E34">
        <v>-3.1496428822206171E-2</v>
      </c>
      <c r="F34">
        <v>1.9764583997236608E-3</v>
      </c>
      <c r="G34">
        <v>-1.2185902917040646E-3</v>
      </c>
      <c r="H34">
        <v>-1.6514267529390503E-2</v>
      </c>
      <c r="I34">
        <v>-0.11674263768592451</v>
      </c>
      <c r="J34">
        <v>9.2939692950523469E-4</v>
      </c>
      <c r="K34">
        <v>-2.5386162180740778E-4</v>
      </c>
      <c r="L34">
        <v>34.079205342249551</v>
      </c>
      <c r="M34">
        <v>-0.29022901048065375</v>
      </c>
      <c r="N34">
        <v>-6.2187615783867736E-2</v>
      </c>
      <c r="O34">
        <v>6.8602415931370481E-2</v>
      </c>
    </row>
    <row r="36" spans="2:15" x14ac:dyDescent="0.25">
      <c r="D36">
        <f t="array" ref="D36:D47">MMULT(X_T,Y)</f>
        <v>421</v>
      </c>
    </row>
    <row r="37" spans="2:15" x14ac:dyDescent="0.25">
      <c r="D37">
        <v>3223</v>
      </c>
    </row>
    <row r="38" spans="2:15" x14ac:dyDescent="0.25">
      <c r="D38">
        <v>233.75</v>
      </c>
    </row>
    <row r="39" spans="2:15" x14ac:dyDescent="0.25">
      <c r="D39">
        <v>87.080000000000013</v>
      </c>
    </row>
    <row r="40" spans="2:15" x14ac:dyDescent="0.25">
      <c r="D40">
        <v>1082.9000000000001</v>
      </c>
    </row>
    <row r="41" spans="2:15" x14ac:dyDescent="0.25">
      <c r="B41" t="s">
        <v>17</v>
      </c>
      <c r="C41" t="s">
        <v>15</v>
      </c>
      <c r="D41">
        <v>40.820000000000022</v>
      </c>
    </row>
    <row r="42" spans="2:15" x14ac:dyDescent="0.25">
      <c r="D42">
        <v>6595</v>
      </c>
    </row>
    <row r="43" spans="2:15" x14ac:dyDescent="0.25">
      <c r="D43">
        <v>22191</v>
      </c>
    </row>
    <row r="44" spans="2:15" x14ac:dyDescent="0.25">
      <c r="D44">
        <v>419.66759999999999</v>
      </c>
    </row>
    <row r="45" spans="2:15" x14ac:dyDescent="0.25">
      <c r="D45">
        <v>1404.8000000000004</v>
      </c>
    </row>
    <row r="46" spans="2:15" x14ac:dyDescent="0.25">
      <c r="D46">
        <v>278.71000000000015</v>
      </c>
    </row>
    <row r="47" spans="2:15" x14ac:dyDescent="0.25">
      <c r="D47">
        <v>4116.3</v>
      </c>
    </row>
    <row r="51" spans="2:20" x14ac:dyDescent="0.25">
      <c r="D51">
        <f t="array" ref="D51:D62">MMULT(D23:O34,XY)</f>
        <v>44.615844577667303</v>
      </c>
    </row>
    <row r="52" spans="2:20" x14ac:dyDescent="0.25">
      <c r="D52">
        <v>6.7916919037884327E-2</v>
      </c>
    </row>
    <row r="53" spans="2:20" x14ac:dyDescent="0.25">
      <c r="D53">
        <v>-1.6172397181224394</v>
      </c>
    </row>
    <row r="54" spans="2:20" x14ac:dyDescent="0.25">
      <c r="B54" s="1" t="s">
        <v>18</v>
      </c>
      <c r="C54" t="s">
        <v>15</v>
      </c>
      <c r="D54">
        <v>-1.0942153159236234</v>
      </c>
    </row>
    <row r="55" spans="2:20" x14ac:dyDescent="0.25">
      <c r="D55">
        <v>3.2857539526816026E-3</v>
      </c>
      <c r="G55" t="s">
        <v>22</v>
      </c>
      <c r="H55" t="s">
        <v>15</v>
      </c>
      <c r="I55">
        <v>44.615844577667303</v>
      </c>
      <c r="J55">
        <v>6.7916919037884327E-2</v>
      </c>
      <c r="K55">
        <v>-1.6172397181224394</v>
      </c>
      <c r="L55">
        <v>-1.0942153159236234</v>
      </c>
      <c r="M55">
        <v>3.2857539526816026E-3</v>
      </c>
      <c r="N55">
        <v>0.29244547457045655</v>
      </c>
      <c r="O55">
        <v>2.7558468724925955E-2</v>
      </c>
      <c r="P55">
        <v>-9.7071528307479671E-3</v>
      </c>
      <c r="Q55">
        <v>-37.876751298143063</v>
      </c>
      <c r="R55">
        <v>-0.7860719602770132</v>
      </c>
      <c r="S55">
        <v>-0.16900094299413126</v>
      </c>
      <c r="T55">
        <v>0.18506834452114163</v>
      </c>
    </row>
    <row r="56" spans="2:20" x14ac:dyDescent="0.25">
      <c r="D56">
        <v>0.29244547457045655</v>
      </c>
    </row>
    <row r="57" spans="2:20" x14ac:dyDescent="0.25">
      <c r="D57">
        <v>2.7558468724925955E-2</v>
      </c>
    </row>
    <row r="58" spans="2:20" x14ac:dyDescent="0.25">
      <c r="D58">
        <v>-9.7071528307479671E-3</v>
      </c>
    </row>
    <row r="59" spans="2:20" x14ac:dyDescent="0.25">
      <c r="D59">
        <v>-37.876751298143063</v>
      </c>
    </row>
    <row r="60" spans="2:20" x14ac:dyDescent="0.25">
      <c r="D60">
        <v>-0.7860719602770132</v>
      </c>
    </row>
    <row r="61" spans="2:20" x14ac:dyDescent="0.25">
      <c r="D61">
        <v>-0.16900094299413126</v>
      </c>
    </row>
    <row r="62" spans="2:20" x14ac:dyDescent="0.25">
      <c r="D62">
        <v>0.18506834452114163</v>
      </c>
    </row>
  </sheetData>
  <mergeCells count="1">
    <mergeCell ref="C2:G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F170"/>
  <sheetViews>
    <sheetView topLeftCell="A80" workbookViewId="0">
      <selection activeCell="CF170" sqref="CF170"/>
    </sheetView>
  </sheetViews>
  <sheetFormatPr defaultRowHeight="15" x14ac:dyDescent="0.25"/>
  <cols>
    <col min="3" max="3" width="13.7109375" customWidth="1"/>
  </cols>
  <sheetData>
    <row r="1" spans="3:16" ht="15.75" thickBot="1" x14ac:dyDescent="0.3"/>
    <row r="2" spans="3:16" x14ac:dyDescent="0.25">
      <c r="C2" s="21" t="s">
        <v>48</v>
      </c>
      <c r="D2" s="22"/>
      <c r="E2" s="22"/>
      <c r="F2" s="22"/>
      <c r="G2" s="22"/>
      <c r="H2" s="23"/>
    </row>
    <row r="3" spans="3:16" ht="15.75" thickBot="1" x14ac:dyDescent="0.3">
      <c r="C3" s="24"/>
      <c r="D3" s="25"/>
      <c r="E3" s="25"/>
      <c r="F3" s="25"/>
      <c r="G3" s="25"/>
      <c r="H3" s="26"/>
    </row>
    <row r="9" spans="3:16" x14ac:dyDescent="0.25">
      <c r="E9">
        <f t="array" ref="E9:P88">MMULT(X,'β estimation'!D23:O34)</f>
        <v>-28.36429840967287</v>
      </c>
      <c r="F9">
        <v>2.3878160685963934E-3</v>
      </c>
      <c r="G9">
        <v>8.8800254455998623E-4</v>
      </c>
      <c r="H9">
        <v>-0.11101220668807411</v>
      </c>
      <c r="I9">
        <v>-1.2281552837455023E-2</v>
      </c>
      <c r="J9">
        <v>9.7375573504104418E-2</v>
      </c>
      <c r="K9">
        <v>-1.2786858787196386E-3</v>
      </c>
      <c r="L9">
        <v>3.1906411674710025E-4</v>
      </c>
      <c r="M9">
        <v>28.063408700023729</v>
      </c>
      <c r="N9">
        <v>0.17185191757300355</v>
      </c>
      <c r="O9">
        <v>-8.7801300305958563E-3</v>
      </c>
      <c r="P9">
        <v>-1.3940423986719575E-2</v>
      </c>
    </row>
    <row r="10" spans="3:16" x14ac:dyDescent="0.25">
      <c r="E10">
        <v>-20.554354149377275</v>
      </c>
      <c r="F10">
        <v>-2.7556269322920879E-2</v>
      </c>
      <c r="G10">
        <v>0.18614206945796702</v>
      </c>
      <c r="H10">
        <v>2.4972511332192714E-2</v>
      </c>
      <c r="I10">
        <v>-1.2874601141874831E-2</v>
      </c>
      <c r="J10">
        <v>-0.28693439640995733</v>
      </c>
      <c r="K10">
        <v>2.8708655055637517E-3</v>
      </c>
      <c r="L10">
        <v>-6.2538275870051936E-4</v>
      </c>
      <c r="M10">
        <v>21.595076743885386</v>
      </c>
      <c r="N10">
        <v>-0.35201508945061555</v>
      </c>
      <c r="O10">
        <v>-4.0731142281981381E-2</v>
      </c>
      <c r="P10">
        <v>4.0192805574632784E-2</v>
      </c>
    </row>
    <row r="11" spans="3:16" x14ac:dyDescent="0.25">
      <c r="E11">
        <v>-24.486547959305767</v>
      </c>
      <c r="F11">
        <v>-1.6459827214205136E-2</v>
      </c>
      <c r="G11">
        <v>7.8318592580813501E-2</v>
      </c>
      <c r="H11">
        <v>-5.2483426828027112E-2</v>
      </c>
      <c r="I11">
        <v>-1.25623138970474E-2</v>
      </c>
      <c r="J11">
        <v>-0.13573749657036238</v>
      </c>
      <c r="K11">
        <v>-2.8866333009512982E-5</v>
      </c>
      <c r="L11">
        <v>-4.5821305924799091E-6</v>
      </c>
      <c r="M11">
        <v>25.228469263758768</v>
      </c>
      <c r="N11">
        <v>-0.23500500082810616</v>
      </c>
      <c r="O11">
        <v>-4.1633109282039671E-2</v>
      </c>
      <c r="P11">
        <v>3.0835583741662509E-2</v>
      </c>
    </row>
    <row r="12" spans="3:16" x14ac:dyDescent="0.25">
      <c r="E12">
        <v>26.280960889774178</v>
      </c>
      <c r="F12">
        <v>7.6034058520042969E-2</v>
      </c>
      <c r="G12">
        <v>-0.11035318453544199</v>
      </c>
      <c r="H12">
        <v>-8.1415081403899386E-2</v>
      </c>
      <c r="I12">
        <v>5.8002507187186192E-3</v>
      </c>
      <c r="J12">
        <v>0.14110919452103499</v>
      </c>
      <c r="K12">
        <v>-1.6816703176005688E-3</v>
      </c>
      <c r="L12">
        <v>5.3272072309875794E-4</v>
      </c>
      <c r="M12">
        <v>-27.305816887335197</v>
      </c>
      <c r="N12">
        <v>0.14107567172336566</v>
      </c>
      <c r="O12">
        <v>-5.8869777983283522E-2</v>
      </c>
      <c r="P12">
        <v>-1.4534457618873287E-3</v>
      </c>
    </row>
    <row r="13" spans="3:16" x14ac:dyDescent="0.25">
      <c r="E13">
        <v>-28.36429840967287</v>
      </c>
      <c r="F13">
        <v>2.3878160685963934E-3</v>
      </c>
      <c r="G13">
        <v>8.8800254455998623E-4</v>
      </c>
      <c r="H13">
        <v>-0.11101220668807411</v>
      </c>
      <c r="I13">
        <v>-1.2281552837455023E-2</v>
      </c>
      <c r="J13">
        <v>9.7375573504104418E-2</v>
      </c>
      <c r="K13">
        <v>-1.2786858787196386E-3</v>
      </c>
      <c r="L13">
        <v>3.1906411674710025E-4</v>
      </c>
      <c r="M13">
        <v>28.063408700023729</v>
      </c>
      <c r="N13">
        <v>0.17185191757300355</v>
      </c>
      <c r="O13">
        <v>-8.7801300305958563E-3</v>
      </c>
      <c r="P13">
        <v>-1.3940423986719575E-2</v>
      </c>
    </row>
    <row r="14" spans="3:16" x14ac:dyDescent="0.25">
      <c r="E14">
        <v>-29.323285047088234</v>
      </c>
      <c r="F14">
        <v>2.6963339059573599E-3</v>
      </c>
      <c r="G14">
        <v>-3.5537419479361086E-2</v>
      </c>
      <c r="H14">
        <v>-0.14045685383953169</v>
      </c>
      <c r="I14">
        <v>-1.3979155280613553E-2</v>
      </c>
      <c r="J14">
        <v>0.10325959074355695</v>
      </c>
      <c r="K14">
        <v>-1.2122622726767739E-3</v>
      </c>
      <c r="L14">
        <v>4.2343446179957936E-4</v>
      </c>
      <c r="M14">
        <v>29.018719504669434</v>
      </c>
      <c r="N14">
        <v>0.1746578772201941</v>
      </c>
      <c r="O14">
        <v>-1.0454895440114242E-2</v>
      </c>
      <c r="P14">
        <v>-1.1915688803912028E-2</v>
      </c>
    </row>
    <row r="15" spans="3:16" x14ac:dyDescent="0.25">
      <c r="E15">
        <v>7.0579231546385586</v>
      </c>
      <c r="F15">
        <v>2.182978819771525E-2</v>
      </c>
      <c r="G15">
        <v>-6.1952082008268634E-2</v>
      </c>
      <c r="H15">
        <v>-0.15278250668127946</v>
      </c>
      <c r="I15">
        <v>-3.9573895801433556E-3</v>
      </c>
      <c r="J15">
        <v>3.7091843609412312E-2</v>
      </c>
      <c r="K15">
        <v>-1.3438919312000579E-3</v>
      </c>
      <c r="L15">
        <v>6.5288064373659723E-4</v>
      </c>
      <c r="M15">
        <v>-7.0921094718821678</v>
      </c>
      <c r="N15">
        <v>9.0798750312037768E-3</v>
      </c>
      <c r="O15">
        <v>-6.3249925172643162E-2</v>
      </c>
      <c r="P15">
        <v>-7.3609074603523394E-3</v>
      </c>
    </row>
    <row r="16" spans="3:16" x14ac:dyDescent="0.25">
      <c r="E16">
        <v>58.81687748428493</v>
      </c>
      <c r="F16">
        <v>4.677260365557534E-2</v>
      </c>
      <c r="G16">
        <v>3.3585514065940791E-3</v>
      </c>
      <c r="H16">
        <v>-7.0156648004821284E-2</v>
      </c>
      <c r="I16">
        <v>1.1899792645504337E-2</v>
      </c>
      <c r="J16">
        <v>-3.7495693183903223E-2</v>
      </c>
      <c r="K16">
        <v>2.2086626197072353E-3</v>
      </c>
      <c r="L16">
        <v>-4.8057833663128161E-4</v>
      </c>
      <c r="M16">
        <v>-59.770706054731363</v>
      </c>
      <c r="N16">
        <v>0.16771498616793545</v>
      </c>
      <c r="O16">
        <v>2.6893341222345546E-2</v>
      </c>
      <c r="P16">
        <v>-1.8495299797171461E-2</v>
      </c>
    </row>
    <row r="17" spans="3:16" x14ac:dyDescent="0.25">
      <c r="E17">
        <v>2.7904577578041199</v>
      </c>
      <c r="F17">
        <v>1.9114244399631941E-2</v>
      </c>
      <c r="G17">
        <v>-6.8924418998606074E-2</v>
      </c>
      <c r="H17">
        <v>-0.14600332268319244</v>
      </c>
      <c r="I17">
        <v>6.7707265957173135E-6</v>
      </c>
      <c r="J17">
        <v>4.2633943893553017E-3</v>
      </c>
      <c r="K17">
        <v>-6.9017969188437354E-4</v>
      </c>
      <c r="L17">
        <v>-3.2417239893225373E-5</v>
      </c>
      <c r="M17">
        <v>-2.9475170403415518</v>
      </c>
      <c r="N17">
        <v>5.7850617672027482E-2</v>
      </c>
      <c r="O17">
        <v>2.8543794768265407E-3</v>
      </c>
      <c r="P17">
        <v>-1.0205237414775192E-2</v>
      </c>
    </row>
    <row r="18" spans="3:16" x14ac:dyDescent="0.25">
      <c r="E18">
        <v>3.0488687313441005</v>
      </c>
      <c r="F18">
        <v>4.3946542298328728E-4</v>
      </c>
      <c r="G18">
        <v>-3.045399142771936E-2</v>
      </c>
      <c r="H18">
        <v>7.3982065087942125E-3</v>
      </c>
      <c r="I18">
        <v>2.1106505383099577E-2</v>
      </c>
      <c r="J18">
        <v>-0.11267286013789612</v>
      </c>
      <c r="K18">
        <v>-2.921467555546434E-3</v>
      </c>
      <c r="L18">
        <v>9.1726251820563537E-4</v>
      </c>
      <c r="M18">
        <v>-3.2802748750069668</v>
      </c>
      <c r="N18">
        <v>2.1655015132106215E-2</v>
      </c>
      <c r="O18">
        <v>6.3925551511326284E-2</v>
      </c>
      <c r="P18">
        <v>8.5878012178625118E-3</v>
      </c>
    </row>
    <row r="19" spans="3:16" x14ac:dyDescent="0.25">
      <c r="E19">
        <v>-3.5739715352974031</v>
      </c>
      <c r="F19">
        <v>-1.95201902055821E-2</v>
      </c>
      <c r="G19">
        <v>-4.1916827312900778E-2</v>
      </c>
      <c r="H19">
        <v>-4.8930098803993217E-2</v>
      </c>
      <c r="I19">
        <v>-6.0408065606789296E-3</v>
      </c>
      <c r="J19">
        <v>-4.6083366519149571E-3</v>
      </c>
      <c r="K19">
        <v>-6.6766912252773369E-4</v>
      </c>
      <c r="L19">
        <v>3.7739197449728618E-4</v>
      </c>
      <c r="M19">
        <v>4.3554748404924908</v>
      </c>
      <c r="N19">
        <v>-0.13539105866661361</v>
      </c>
      <c r="O19">
        <v>-5.956013349893241E-2</v>
      </c>
      <c r="P19">
        <v>-7.6544258499665618E-3</v>
      </c>
    </row>
    <row r="20" spans="3:16" x14ac:dyDescent="0.25">
      <c r="E20">
        <v>3.0488687313441005</v>
      </c>
      <c r="F20">
        <v>4.3946542298328728E-4</v>
      </c>
      <c r="G20">
        <v>-3.045399142771936E-2</v>
      </c>
      <c r="H20">
        <v>7.3982065087942125E-3</v>
      </c>
      <c r="I20">
        <v>2.1106505383099577E-2</v>
      </c>
      <c r="J20">
        <v>-0.11267286013789612</v>
      </c>
      <c r="K20">
        <v>-2.921467555546434E-3</v>
      </c>
      <c r="L20">
        <v>9.1726251820563537E-4</v>
      </c>
      <c r="M20">
        <v>-3.2802748750069668</v>
      </c>
      <c r="N20">
        <v>2.1655015132106215E-2</v>
      </c>
      <c r="O20">
        <v>6.3925551511326284E-2</v>
      </c>
      <c r="P20">
        <v>8.5878012178625118E-3</v>
      </c>
    </row>
    <row r="21" spans="3:16" x14ac:dyDescent="0.25">
      <c r="E21">
        <v>68.601286686196772</v>
      </c>
      <c r="F21">
        <v>4.9373818688833282E-2</v>
      </c>
      <c r="G21">
        <v>-7.7966141843421932E-2</v>
      </c>
      <c r="H21">
        <v>-0.10998178557512658</v>
      </c>
      <c r="I21">
        <v>1.9151594302144664E-2</v>
      </c>
      <c r="J21">
        <v>0.28511752288446535</v>
      </c>
      <c r="K21">
        <v>-5.0269522614090206E-4</v>
      </c>
      <c r="L21">
        <v>7.565767047181776E-4</v>
      </c>
      <c r="M21">
        <v>-70.413342388667616</v>
      </c>
      <c r="N21">
        <v>0.50707301144401029</v>
      </c>
      <c r="O21">
        <v>9.1277658532126105E-2</v>
      </c>
      <c r="P21">
        <v>-5.8482317834870345E-2</v>
      </c>
    </row>
    <row r="22" spans="3:16" x14ac:dyDescent="0.25">
      <c r="E22">
        <v>18.064701560229537</v>
      </c>
      <c r="F22">
        <v>3.7885266421686103E-3</v>
      </c>
      <c r="G22">
        <v>0.1075760585750328</v>
      </c>
      <c r="H22">
        <v>8.0900027925747325E-2</v>
      </c>
      <c r="I22">
        <v>7.2940934235085075E-3</v>
      </c>
      <c r="J22">
        <v>-0.51358332353207026</v>
      </c>
      <c r="K22">
        <v>1.2576146847620602E-4</v>
      </c>
      <c r="L22">
        <v>-6.1754338796236982E-4</v>
      </c>
      <c r="M22">
        <v>-18.680489283996735</v>
      </c>
      <c r="N22">
        <v>0.22115731194746946</v>
      </c>
      <c r="O22">
        <v>0.43058339264583068</v>
      </c>
      <c r="P22">
        <v>-5.0984463759820908E-2</v>
      </c>
    </row>
    <row r="23" spans="3:16" x14ac:dyDescent="0.25">
      <c r="E23">
        <v>-4.9887782875736093</v>
      </c>
      <c r="F23">
        <v>1.5261370070689284E-2</v>
      </c>
      <c r="G23">
        <v>-1.5081891335741036E-2</v>
      </c>
      <c r="H23">
        <v>-0.1338803724194304</v>
      </c>
      <c r="I23">
        <v>-3.0068263247781946E-3</v>
      </c>
      <c r="J23">
        <v>0.28408450538525698</v>
      </c>
      <c r="K23">
        <v>2.9059006340996299E-3</v>
      </c>
      <c r="L23">
        <v>4.3501592726341229E-4</v>
      </c>
      <c r="M23">
        <v>4.704517570498524</v>
      </c>
      <c r="N23">
        <v>3.9456182484232105E-2</v>
      </c>
      <c r="O23">
        <v>8.9817912524430277E-3</v>
      </c>
      <c r="P23">
        <v>5.3572957459213644E-4</v>
      </c>
    </row>
    <row r="24" spans="3:16" x14ac:dyDescent="0.25">
      <c r="E24">
        <v>2.3611979499427207</v>
      </c>
      <c r="F24">
        <v>2.3673888304127588E-2</v>
      </c>
      <c r="G24">
        <v>-1.9594185108050815E-2</v>
      </c>
      <c r="H24">
        <v>-0.14587781145708961</v>
      </c>
      <c r="I24">
        <v>8.4130574097440736E-4</v>
      </c>
      <c r="J24">
        <v>0.26348619457615219</v>
      </c>
      <c r="K24">
        <v>2.2874320637172804E-3</v>
      </c>
      <c r="L24">
        <v>6.2037563084383273E-4</v>
      </c>
      <c r="M24">
        <v>-2.9066336975816398</v>
      </c>
      <c r="N24">
        <v>0.10798053088690951</v>
      </c>
      <c r="O24">
        <v>4.7593255956539848E-2</v>
      </c>
      <c r="P24">
        <v>-8.1300799440902072E-3</v>
      </c>
    </row>
    <row r="25" spans="3:16" x14ac:dyDescent="0.25">
      <c r="C25" s="15" t="s">
        <v>49</v>
      </c>
      <c r="D25" s="15" t="s">
        <v>15</v>
      </c>
      <c r="E25">
        <v>-10.60671062861951</v>
      </c>
      <c r="F25">
        <v>-2.2222363244348509E-2</v>
      </c>
      <c r="G25">
        <v>-3.8514729939234028E-2</v>
      </c>
      <c r="H25">
        <v>0.13635959262630568</v>
      </c>
      <c r="I25">
        <v>-1.7273256319235375E-2</v>
      </c>
      <c r="J25">
        <v>-0.22978074390663983</v>
      </c>
      <c r="K25">
        <v>4.1649681477294431E-3</v>
      </c>
      <c r="L25">
        <v>-4.5111965901043893E-4</v>
      </c>
      <c r="M25">
        <v>10.89465330131776</v>
      </c>
      <c r="N25">
        <v>-0.15148478761689432</v>
      </c>
      <c r="O25">
        <v>-2.9253071736377256E-2</v>
      </c>
      <c r="P25">
        <v>4.8397418088722666E-2</v>
      </c>
    </row>
    <row r="26" spans="3:16" x14ac:dyDescent="0.25">
      <c r="E26">
        <v>33.659707816221385</v>
      </c>
      <c r="F26">
        <v>4.8041804498726026E-2</v>
      </c>
      <c r="G26">
        <v>-6.8923148686437036E-2</v>
      </c>
      <c r="H26">
        <v>-0.13544969574725854</v>
      </c>
      <c r="I26">
        <v>1.4058468833945237E-2</v>
      </c>
      <c r="J26">
        <v>1.3021672505441186</v>
      </c>
      <c r="K26">
        <v>-2.7641843886723073E-3</v>
      </c>
      <c r="L26">
        <v>7.0044495827778237E-4</v>
      </c>
      <c r="M26">
        <v>-34.998651202400367</v>
      </c>
      <c r="N26">
        <v>0.32003979373728964</v>
      </c>
      <c r="O26">
        <v>0.13038564704731581</v>
      </c>
      <c r="P26">
        <v>-3.7952727458684832E-2</v>
      </c>
    </row>
    <row r="27" spans="3:16" x14ac:dyDescent="0.25">
      <c r="E27">
        <v>20.677090598338623</v>
      </c>
      <c r="F27">
        <v>3.1178194698542439E-2</v>
      </c>
      <c r="G27">
        <v>-5.3741420528738107E-2</v>
      </c>
      <c r="H27">
        <v>-8.7974280657164214E-2</v>
      </c>
      <c r="I27">
        <v>2.5704745363586495E-2</v>
      </c>
      <c r="J27">
        <v>0.24850914512896405</v>
      </c>
      <c r="K27">
        <v>-3.1665124094572769E-3</v>
      </c>
      <c r="L27">
        <v>4.3506766095286744E-4</v>
      </c>
      <c r="M27">
        <v>-21.198423863431344</v>
      </c>
      <c r="N27">
        <v>0.23879404024032924</v>
      </c>
      <c r="O27">
        <v>-1.2818563954801743E-3</v>
      </c>
      <c r="P27">
        <v>-5.9697713573294786E-2</v>
      </c>
    </row>
    <row r="28" spans="3:16" x14ac:dyDescent="0.25">
      <c r="E28">
        <v>-8.4056443396135023</v>
      </c>
      <c r="F28">
        <v>-2.3766150939558417E-2</v>
      </c>
      <c r="G28">
        <v>-8.0960928799878346E-2</v>
      </c>
      <c r="H28">
        <v>8.441807653733345E-2</v>
      </c>
      <c r="I28">
        <v>-2.2572485212070115E-3</v>
      </c>
      <c r="J28">
        <v>0.98744306929294035</v>
      </c>
      <c r="K28">
        <v>-4.3006194451187564E-4</v>
      </c>
      <c r="L28">
        <v>-2.0264417024748634E-4</v>
      </c>
      <c r="M28">
        <v>9.0521564973249156</v>
      </c>
      <c r="N28">
        <v>-0.13097877897715504</v>
      </c>
      <c r="O28">
        <v>-3.6651795229680428E-2</v>
      </c>
      <c r="P28">
        <v>-6.7681325170632078E-4</v>
      </c>
    </row>
    <row r="29" spans="3:16" x14ac:dyDescent="0.25">
      <c r="E29">
        <v>48.780372524719951</v>
      </c>
      <c r="F29">
        <v>5.3244488970309756E-2</v>
      </c>
      <c r="G29">
        <v>-0.12303412974322817</v>
      </c>
      <c r="H29">
        <v>4.3525137126270971E-2</v>
      </c>
      <c r="I29">
        <v>1.2283916896555225E-2</v>
      </c>
      <c r="J29">
        <v>0.12671438181778205</v>
      </c>
      <c r="K29">
        <v>2.8644135014236132E-3</v>
      </c>
      <c r="L29">
        <v>-3.6435828885416147E-4</v>
      </c>
      <c r="M29">
        <v>-50.158567261850862</v>
      </c>
      <c r="N29">
        <v>0.38497976742379869</v>
      </c>
      <c r="O29">
        <v>6.6898737131492192E-3</v>
      </c>
      <c r="P29">
        <v>-4.8441359524425964E-2</v>
      </c>
    </row>
    <row r="30" spans="3:16" x14ac:dyDescent="0.25">
      <c r="E30">
        <v>-34.079478677928705</v>
      </c>
      <c r="F30">
        <v>-1.5941254479674372E-2</v>
      </c>
      <c r="G30">
        <v>-9.3727121091399482E-2</v>
      </c>
      <c r="H30">
        <v>-8.1196710063040651E-3</v>
      </c>
      <c r="I30">
        <v>-1.5505164582288289E-2</v>
      </c>
      <c r="J30">
        <v>4.723104896482222E-2</v>
      </c>
      <c r="K30">
        <v>5.3881487813202747E-4</v>
      </c>
      <c r="L30">
        <v>2.0499017870061415E-4</v>
      </c>
      <c r="M30">
        <v>33.86943696925772</v>
      </c>
      <c r="N30">
        <v>0.16119045648159158</v>
      </c>
      <c r="O30">
        <v>-8.9914188174360365E-3</v>
      </c>
      <c r="P30">
        <v>-1.0632231452397667E-3</v>
      </c>
    </row>
    <row r="31" spans="3:16" x14ac:dyDescent="0.25">
      <c r="E31">
        <v>-7.531466075560445</v>
      </c>
      <c r="F31">
        <v>-1.3825095803347842E-2</v>
      </c>
      <c r="G31">
        <v>-9.2168215141970378E-2</v>
      </c>
      <c r="H31">
        <v>-7.3320614284494767E-2</v>
      </c>
      <c r="I31">
        <v>-6.7543003447184946E-3</v>
      </c>
      <c r="J31">
        <v>-0.21012564176816895</v>
      </c>
      <c r="K31">
        <v>-4.8349611595996204E-4</v>
      </c>
      <c r="L31">
        <v>-1.4981291276896071E-4</v>
      </c>
      <c r="M31">
        <v>8.30708018952663</v>
      </c>
      <c r="N31">
        <v>-0.20267890955997325</v>
      </c>
      <c r="O31">
        <v>7.0465677802612592E-2</v>
      </c>
      <c r="P31">
        <v>1.2160226427099574E-2</v>
      </c>
    </row>
    <row r="32" spans="3:16" x14ac:dyDescent="0.25">
      <c r="E32">
        <v>5.7564625037651922</v>
      </c>
      <c r="F32">
        <v>3.3991662018021063E-2</v>
      </c>
      <c r="G32">
        <v>-0.17620980411431833</v>
      </c>
      <c r="H32">
        <v>-0.27587235640999302</v>
      </c>
      <c r="I32">
        <v>1.8609899309769973E-3</v>
      </c>
      <c r="J32">
        <v>0.16319644986439341</v>
      </c>
      <c r="K32">
        <v>-4.700832506208551E-3</v>
      </c>
      <c r="L32">
        <v>1.4541581857720736E-3</v>
      </c>
      <c r="M32">
        <v>-5.631967360497697</v>
      </c>
      <c r="N32">
        <v>-6.2187006067000894E-2</v>
      </c>
      <c r="O32">
        <v>-7.0646751947680664E-2</v>
      </c>
      <c r="P32">
        <v>-4.4718568513557599E-4</v>
      </c>
    </row>
    <row r="33" spans="5:16" x14ac:dyDescent="0.25">
      <c r="E33">
        <v>-13.610667942750297</v>
      </c>
      <c r="F33">
        <v>-2.3526036378756277E-2</v>
      </c>
      <c r="G33">
        <v>-0.1179509112319459</v>
      </c>
      <c r="H33">
        <v>-3.4896334789535133E-2</v>
      </c>
      <c r="I33">
        <v>-7.2926581746222963E-3</v>
      </c>
      <c r="J33">
        <v>-8.8531362338049036E-2</v>
      </c>
      <c r="K33">
        <v>2.5151521876193329E-3</v>
      </c>
      <c r="L33">
        <v>-6.0962265024501277E-4</v>
      </c>
      <c r="M33">
        <v>13.964640635201704</v>
      </c>
      <c r="N33">
        <v>-2.1505896902802579E-2</v>
      </c>
      <c r="O33">
        <v>1.3036916566890877E-3</v>
      </c>
      <c r="P33">
        <v>4.8739394942314274E-3</v>
      </c>
    </row>
    <row r="34" spans="5:16" x14ac:dyDescent="0.25">
      <c r="E34">
        <v>-4.6880899026032239</v>
      </c>
      <c r="F34">
        <v>-4.118521910742251E-2</v>
      </c>
      <c r="G34">
        <v>-8.7653847679202479E-2</v>
      </c>
      <c r="H34">
        <v>5.4503797540022776E-2</v>
      </c>
      <c r="I34">
        <v>-7.0991607244418053E-3</v>
      </c>
      <c r="J34">
        <v>-0.20783994411585172</v>
      </c>
      <c r="K34">
        <v>1.8589948920665266E-3</v>
      </c>
      <c r="L34">
        <v>-7.6678291805575829E-4</v>
      </c>
      <c r="M34">
        <v>5.811025671330583</v>
      </c>
      <c r="N34">
        <v>-0.18423125918548733</v>
      </c>
      <c r="O34">
        <v>-3.1690416535404053E-2</v>
      </c>
      <c r="P34">
        <v>-5.4228698783893581E-3</v>
      </c>
    </row>
    <row r="35" spans="5:16" x14ac:dyDescent="0.25">
      <c r="E35">
        <v>1.8484275000805042</v>
      </c>
      <c r="F35">
        <v>-9.9901111361433981E-3</v>
      </c>
      <c r="G35">
        <v>-6.6319507232221742E-2</v>
      </c>
      <c r="H35">
        <v>2.3990855755616242E-2</v>
      </c>
      <c r="I35">
        <v>3.4318465811172816E-5</v>
      </c>
      <c r="J35">
        <v>-0.11824404339168448</v>
      </c>
      <c r="K35">
        <v>-2.3243093936304964E-4</v>
      </c>
      <c r="L35">
        <v>-4.9765362222821581E-4</v>
      </c>
      <c r="M35">
        <v>-1.2036512839662237</v>
      </c>
      <c r="N35">
        <v>-0.13023297786651034</v>
      </c>
      <c r="O35">
        <v>-2.7551922582396249E-2</v>
      </c>
      <c r="P35">
        <v>-3.3672923780492248E-3</v>
      </c>
    </row>
    <row r="36" spans="5:16" x14ac:dyDescent="0.25">
      <c r="E36">
        <v>-7.531466075560445</v>
      </c>
      <c r="F36">
        <v>-1.3825095803347842E-2</v>
      </c>
      <c r="G36">
        <v>-9.2168215141970378E-2</v>
      </c>
      <c r="H36">
        <v>-7.3320614284494767E-2</v>
      </c>
      <c r="I36">
        <v>-6.7543003447184946E-3</v>
      </c>
      <c r="J36">
        <v>-0.21012564176816895</v>
      </c>
      <c r="K36">
        <v>-4.8349611595996204E-4</v>
      </c>
      <c r="L36">
        <v>-1.4981291276896071E-4</v>
      </c>
      <c r="M36">
        <v>8.30708018952663</v>
      </c>
      <c r="N36">
        <v>-0.20267890955997325</v>
      </c>
      <c r="O36">
        <v>7.0465677802612592E-2</v>
      </c>
      <c r="P36">
        <v>1.2160226427099574E-2</v>
      </c>
    </row>
    <row r="37" spans="5:16" x14ac:dyDescent="0.25">
      <c r="E37">
        <v>-20.740365814927031</v>
      </c>
      <c r="F37">
        <v>-8.3760351141182188E-3</v>
      </c>
      <c r="G37">
        <v>3.5215550113156559E-2</v>
      </c>
      <c r="H37">
        <v>-4.8160938065077777E-2</v>
      </c>
      <c r="I37">
        <v>-1.0732776287086604E-2</v>
      </c>
      <c r="J37">
        <v>1.0981731032898567E-2</v>
      </c>
      <c r="K37">
        <v>3.0332523053481532E-4</v>
      </c>
      <c r="L37">
        <v>-1.0106022610253734E-4</v>
      </c>
      <c r="M37">
        <v>20.753273049150778</v>
      </c>
      <c r="N37">
        <v>7.8445883017911999E-2</v>
      </c>
      <c r="O37">
        <v>-1.692061790158883E-2</v>
      </c>
      <c r="P37">
        <v>-1.0620858768598751E-2</v>
      </c>
    </row>
    <row r="38" spans="5:16" x14ac:dyDescent="0.25">
      <c r="E38">
        <v>19.180340290912056</v>
      </c>
      <c r="F38">
        <v>3.6670216252723431E-2</v>
      </c>
      <c r="G38">
        <v>-3.9029978852263253E-2</v>
      </c>
      <c r="H38">
        <v>-0.1547620982479512</v>
      </c>
      <c r="I38">
        <v>5.7857735240294528E-3</v>
      </c>
      <c r="J38">
        <v>8.6635369413505137E-2</v>
      </c>
      <c r="K38">
        <v>-8.7763379552509464E-4</v>
      </c>
      <c r="L38">
        <v>4.7234519459567973E-5</v>
      </c>
      <c r="M38">
        <v>-19.852699509848833</v>
      </c>
      <c r="N38">
        <v>0.14320052564437447</v>
      </c>
      <c r="O38">
        <v>2.9263556075056152E-2</v>
      </c>
      <c r="P38">
        <v>-1.1624043120930461E-2</v>
      </c>
    </row>
    <row r="39" spans="5:16" x14ac:dyDescent="0.25">
      <c r="E39">
        <v>-0.51424568230436307</v>
      </c>
      <c r="F39">
        <v>-8.9963582724383873E-3</v>
      </c>
      <c r="G39">
        <v>-9.7343302018703184E-4</v>
      </c>
      <c r="H39">
        <v>-6.7576090759375776E-2</v>
      </c>
      <c r="I39">
        <v>-4.8075264124760042E-3</v>
      </c>
      <c r="J39">
        <v>9.0929342413128555E-3</v>
      </c>
      <c r="K39">
        <v>-9.5342593396654379E-4</v>
      </c>
      <c r="L39">
        <v>7.0155319000880269E-4</v>
      </c>
      <c r="M39">
        <v>0.78508303844535021</v>
      </c>
      <c r="N39">
        <v>-0.10075637277384608</v>
      </c>
      <c r="O39">
        <v>-5.1990269710388337E-2</v>
      </c>
      <c r="P39">
        <v>1.913227354337832E-2</v>
      </c>
    </row>
    <row r="40" spans="5:16" x14ac:dyDescent="0.25">
      <c r="E40">
        <v>-27.733168080717121</v>
      </c>
      <c r="F40">
        <v>-2.9627675892891281E-2</v>
      </c>
      <c r="G40">
        <v>3.5995489142501925E-2</v>
      </c>
      <c r="H40">
        <v>-2.0284252699265506E-2</v>
      </c>
      <c r="I40">
        <v>-1.5864040730877937E-2</v>
      </c>
      <c r="J40">
        <v>-1.9984603665303968E-2</v>
      </c>
      <c r="K40">
        <v>3.6193468660659827E-3</v>
      </c>
      <c r="L40">
        <v>-8.7312642116928727E-4</v>
      </c>
      <c r="M40">
        <v>28.135922323427224</v>
      </c>
      <c r="N40">
        <v>-0.16185288027377398</v>
      </c>
      <c r="O40">
        <v>-5.7207205987793941E-2</v>
      </c>
      <c r="P40">
        <v>5.3263254969639573E-2</v>
      </c>
    </row>
    <row r="41" spans="5:16" x14ac:dyDescent="0.25">
      <c r="E41">
        <v>7.0763552278800148</v>
      </c>
      <c r="F41">
        <v>3.2741099307779187E-2</v>
      </c>
      <c r="G41">
        <v>-7.4862095441372734E-2</v>
      </c>
      <c r="H41">
        <v>-0.25254562688815185</v>
      </c>
      <c r="I41">
        <v>-1.7990775485021981E-3</v>
      </c>
      <c r="J41">
        <v>5.9993415318442933E-2</v>
      </c>
      <c r="K41">
        <v>-5.1984607701276806E-3</v>
      </c>
      <c r="L41">
        <v>2.0888942390584341E-3</v>
      </c>
      <c r="M41">
        <v>-7.1879727227862986</v>
      </c>
      <c r="N41">
        <v>-5.8862064929743774E-2</v>
      </c>
      <c r="O41">
        <v>-2.1783571713547278E-2</v>
      </c>
      <c r="P41">
        <v>1.2722254676106881E-2</v>
      </c>
    </row>
    <row r="42" spans="5:16" x14ac:dyDescent="0.25">
      <c r="E42">
        <v>24.941420613726279</v>
      </c>
      <c r="F42">
        <v>1.8422242834493785E-3</v>
      </c>
      <c r="G42">
        <v>4.2289965299825302E-2</v>
      </c>
      <c r="H42">
        <v>0.10470297584900279</v>
      </c>
      <c r="I42">
        <v>5.7165355956778074E-2</v>
      </c>
      <c r="J42">
        <v>3.2889889187968091E-3</v>
      </c>
      <c r="K42">
        <v>3.6000797291508907E-3</v>
      </c>
      <c r="L42">
        <v>-1.0246980031710122E-3</v>
      </c>
      <c r="M42">
        <v>-25.357874164460043</v>
      </c>
      <c r="N42">
        <v>0.20693194615983002</v>
      </c>
      <c r="O42">
        <v>2.4726934522158683E-2</v>
      </c>
      <c r="P42">
        <v>-5.7968185544132078E-2</v>
      </c>
    </row>
    <row r="43" spans="5:16" x14ac:dyDescent="0.25">
      <c r="E43">
        <v>-36.354377513795328</v>
      </c>
      <c r="F43">
        <v>-9.0289945612022943E-2</v>
      </c>
      <c r="G43">
        <v>-0.10063210206034609</v>
      </c>
      <c r="H43">
        <v>0.14984167419805267</v>
      </c>
      <c r="I43">
        <v>-1.6794646932317053E-2</v>
      </c>
      <c r="J43">
        <v>-0.14742559379527864</v>
      </c>
      <c r="K43">
        <v>1.4754897148475362E-3</v>
      </c>
      <c r="L43">
        <v>-5.2947454871364857E-4</v>
      </c>
      <c r="M43">
        <v>38.330419979960652</v>
      </c>
      <c r="N43">
        <v>-0.31158322688438433</v>
      </c>
      <c r="O43">
        <v>-9.0259559282695689E-2</v>
      </c>
      <c r="P43">
        <v>3.6572342176522943E-3</v>
      </c>
    </row>
    <row r="44" spans="5:16" x14ac:dyDescent="0.25">
      <c r="E44">
        <v>-15.030813507078335</v>
      </c>
      <c r="F44">
        <v>1.6535497103185304E-2</v>
      </c>
      <c r="G44">
        <v>-5.7192177390666815E-2</v>
      </c>
      <c r="H44">
        <v>-0.15984326037269514</v>
      </c>
      <c r="I44">
        <v>1.7894483105187459E-2</v>
      </c>
      <c r="J44">
        <v>0.21424411792533715</v>
      </c>
      <c r="K44">
        <v>-3.2559107971782304E-3</v>
      </c>
      <c r="L44">
        <v>2.6053280300315828E-4</v>
      </c>
      <c r="M44">
        <v>14.857640146103904</v>
      </c>
      <c r="N44">
        <v>9.1055519515378602E-2</v>
      </c>
      <c r="O44">
        <v>-2.002198468176819E-2</v>
      </c>
      <c r="P44">
        <v>-1.5250171067850316E-2</v>
      </c>
    </row>
    <row r="45" spans="5:16" x14ac:dyDescent="0.25">
      <c r="E45">
        <v>-53.565744377370947</v>
      </c>
      <c r="F45">
        <v>-2.9644345929994043E-2</v>
      </c>
      <c r="G45">
        <v>-4.4078762913549417E-3</v>
      </c>
      <c r="H45">
        <v>-4.7889861780886958E-2</v>
      </c>
      <c r="I45">
        <v>-2.0878490355504764E-2</v>
      </c>
      <c r="J45">
        <v>-3.7108923142062045E-2</v>
      </c>
      <c r="K45">
        <v>-9.6228908201187457E-4</v>
      </c>
      <c r="L45">
        <v>-2.2610016372067538E-4</v>
      </c>
      <c r="M45">
        <v>54.2657906349325</v>
      </c>
      <c r="N45">
        <v>-0.24799328255782038</v>
      </c>
      <c r="O45">
        <v>-8.11605985567454E-2</v>
      </c>
      <c r="P45">
        <v>7.0509118253197056E-2</v>
      </c>
    </row>
    <row r="46" spans="5:16" x14ac:dyDescent="0.25">
      <c r="E46">
        <v>-11.5648904608924</v>
      </c>
      <c r="F46">
        <v>-2.2364316231652692E-2</v>
      </c>
      <c r="G46">
        <v>-6.163017696958209E-2</v>
      </c>
      <c r="H46">
        <v>2.557669483829382E-2</v>
      </c>
      <c r="I46">
        <v>-6.8704455460280589E-3</v>
      </c>
      <c r="J46">
        <v>-0.37231858852673694</v>
      </c>
      <c r="K46">
        <v>1.5045097587461174E-3</v>
      </c>
      <c r="L46">
        <v>-7.5916412605282107E-4</v>
      </c>
      <c r="M46">
        <v>12.507321898120267</v>
      </c>
      <c r="N46">
        <v>-0.24858382001840562</v>
      </c>
      <c r="O46">
        <v>8.345075787941747E-3</v>
      </c>
      <c r="P46">
        <v>2.0970964773110112E-2</v>
      </c>
    </row>
    <row r="47" spans="5:16" x14ac:dyDescent="0.25">
      <c r="E47">
        <v>63.790341082084808</v>
      </c>
      <c r="F47">
        <v>1.7773637127039443E-2</v>
      </c>
      <c r="G47">
        <v>0.44429884193334879</v>
      </c>
      <c r="H47">
        <v>0.36541144683306703</v>
      </c>
      <c r="I47">
        <v>2.0643481869600883E-2</v>
      </c>
      <c r="J47">
        <v>0.43648136057925169</v>
      </c>
      <c r="K47">
        <v>2.0435015492026691E-3</v>
      </c>
      <c r="L47">
        <v>-9.1684761257565354E-4</v>
      </c>
      <c r="M47">
        <v>-64.956916810781934</v>
      </c>
      <c r="N47">
        <v>0.30186377330024783</v>
      </c>
      <c r="O47">
        <v>-3.8793228749698372E-3</v>
      </c>
      <c r="P47">
        <v>-5.8350255161817133E-2</v>
      </c>
    </row>
    <row r="48" spans="5:16" x14ac:dyDescent="0.25">
      <c r="E48">
        <v>-12.255562079830327</v>
      </c>
      <c r="F48">
        <v>-1.8888804435141127E-2</v>
      </c>
      <c r="G48">
        <v>-5.778635495181466E-2</v>
      </c>
      <c r="H48">
        <v>1.2168628785089473E-2</v>
      </c>
      <c r="I48">
        <v>1.5587778787162582E-2</v>
      </c>
      <c r="J48">
        <v>-0.17007655674090283</v>
      </c>
      <c r="K48">
        <v>-3.1609443967112478E-3</v>
      </c>
      <c r="L48">
        <v>7.3211043454096984E-4</v>
      </c>
      <c r="M48">
        <v>12.565447045885662</v>
      </c>
      <c r="N48">
        <v>-0.10087363810468108</v>
      </c>
      <c r="O48">
        <v>5.4175674851868805E-2</v>
      </c>
      <c r="P48">
        <v>2.0840781070866399E-2</v>
      </c>
    </row>
    <row r="49" spans="5:16" x14ac:dyDescent="0.25">
      <c r="E49">
        <v>-12.255562079830327</v>
      </c>
      <c r="F49">
        <v>-1.8888804435141127E-2</v>
      </c>
      <c r="G49">
        <v>-5.778635495181466E-2</v>
      </c>
      <c r="H49">
        <v>1.2168628785089473E-2</v>
      </c>
      <c r="I49">
        <v>1.5587778787162582E-2</v>
      </c>
      <c r="J49">
        <v>-0.17007655674090283</v>
      </c>
      <c r="K49">
        <v>-3.1609443967112478E-3</v>
      </c>
      <c r="L49">
        <v>7.3211043454096984E-4</v>
      </c>
      <c r="M49">
        <v>12.565447045885662</v>
      </c>
      <c r="N49">
        <v>-0.10087363810468108</v>
      </c>
      <c r="O49">
        <v>5.4175674851868805E-2</v>
      </c>
      <c r="P49">
        <v>2.0840781070866399E-2</v>
      </c>
    </row>
    <row r="50" spans="5:16" x14ac:dyDescent="0.25">
      <c r="E50">
        <v>-2.2030326827887734</v>
      </c>
      <c r="F50">
        <v>5.8429690738751594E-3</v>
      </c>
      <c r="G50">
        <v>0.10620718538551069</v>
      </c>
      <c r="H50">
        <v>0.11109892734037792</v>
      </c>
      <c r="I50">
        <v>1.6116471863948378E-3</v>
      </c>
      <c r="J50">
        <v>-1.385893804679128E-2</v>
      </c>
      <c r="K50">
        <v>8.8913545678034108E-4</v>
      </c>
      <c r="L50">
        <v>-4.785203154433976E-4</v>
      </c>
      <c r="M50">
        <v>2.437607737065548</v>
      </c>
      <c r="N50">
        <v>-5.2479105687101235E-2</v>
      </c>
      <c r="O50">
        <v>-8.5435295478884177E-2</v>
      </c>
      <c r="P50">
        <v>-1.0322042247466801E-2</v>
      </c>
    </row>
    <row r="51" spans="5:16" x14ac:dyDescent="0.25">
      <c r="E51">
        <v>-22.776238777940762</v>
      </c>
      <c r="F51">
        <v>-1.0831101130338527E-2</v>
      </c>
      <c r="G51">
        <v>-0.1160088733476588</v>
      </c>
      <c r="H51">
        <v>-0.10924181432027691</v>
      </c>
      <c r="I51">
        <v>-4.0248484480230329E-3</v>
      </c>
      <c r="J51">
        <v>1.1789848955369888</v>
      </c>
      <c r="K51">
        <v>-1.2500627785939598E-3</v>
      </c>
      <c r="L51">
        <v>-2.0469950818166648E-4</v>
      </c>
      <c r="M51">
        <v>23.003094457029761</v>
      </c>
      <c r="N51">
        <v>-0.14324933083156743</v>
      </c>
      <c r="O51">
        <v>-8.8687239406109342E-2</v>
      </c>
      <c r="P51">
        <v>5.0402463897600502E-2</v>
      </c>
    </row>
    <row r="52" spans="5:16" x14ac:dyDescent="0.25">
      <c r="E52">
        <v>13.975979864619774</v>
      </c>
      <c r="F52">
        <v>7.0187341246354396E-3</v>
      </c>
      <c r="G52">
        <v>0.11527065334075287</v>
      </c>
      <c r="H52">
        <v>4.8016220103185209E-2</v>
      </c>
      <c r="I52">
        <v>3.9217282819524191E-3</v>
      </c>
      <c r="J52">
        <v>-0.5761126680800942</v>
      </c>
      <c r="K52">
        <v>1.1099792672938664E-3</v>
      </c>
      <c r="L52">
        <v>-7.9519718083013221E-4</v>
      </c>
      <c r="M52">
        <v>-14.377949945124612</v>
      </c>
      <c r="N52">
        <v>1.1850213587380143E-2</v>
      </c>
      <c r="O52">
        <v>0.27400981635955435</v>
      </c>
      <c r="P52">
        <v>9.2725169179660449E-3</v>
      </c>
    </row>
    <row r="53" spans="5:16" x14ac:dyDescent="0.25">
      <c r="E53">
        <v>7.2650231846005227</v>
      </c>
      <c r="F53">
        <v>4.5411190414221259E-3</v>
      </c>
      <c r="G53">
        <v>3.1061286067472452E-2</v>
      </c>
      <c r="H53">
        <v>-1.0930242359941241E-2</v>
      </c>
      <c r="I53">
        <v>1.4701585413433582E-3</v>
      </c>
      <c r="J53">
        <v>-0.12670865412835819</v>
      </c>
      <c r="K53">
        <v>-2.3274049404420002E-4</v>
      </c>
      <c r="L53">
        <v>-2.7103742016935592E-4</v>
      </c>
      <c r="M53">
        <v>-7.4780152232672208</v>
      </c>
      <c r="N53">
        <v>0.12652958959049521</v>
      </c>
      <c r="O53">
        <v>2.5344657409063442E-2</v>
      </c>
      <c r="P53">
        <v>-2.6649173203100118E-2</v>
      </c>
    </row>
    <row r="54" spans="5:16" x14ac:dyDescent="0.25">
      <c r="E54">
        <v>46.33211009122914</v>
      </c>
      <c r="F54">
        <v>2.9559331804876909E-2</v>
      </c>
      <c r="G54">
        <v>-0.12734892339682183</v>
      </c>
      <c r="H54">
        <v>-9.0268343579257115E-2</v>
      </c>
      <c r="I54">
        <v>6.4686094033537811E-3</v>
      </c>
      <c r="J54">
        <v>0.17844491755386138</v>
      </c>
      <c r="K54">
        <v>-1.169890417024505E-3</v>
      </c>
      <c r="L54">
        <v>1.1248581939079013E-3</v>
      </c>
      <c r="M54">
        <v>-48.77655404051086</v>
      </c>
      <c r="N54">
        <v>0.45012727002819686</v>
      </c>
      <c r="O54">
        <v>0.10611144787648707</v>
      </c>
      <c r="P54">
        <v>5.3009730470201188E-2</v>
      </c>
    </row>
    <row r="55" spans="5:16" x14ac:dyDescent="0.25">
      <c r="E55">
        <v>-7.4818771765364431</v>
      </c>
      <c r="F55">
        <v>-3.1279415664023813E-2</v>
      </c>
      <c r="G55">
        <v>0.41109524047605028</v>
      </c>
      <c r="H55">
        <v>0.38658042086773942</v>
      </c>
      <c r="I55">
        <v>-6.6939690494212944E-3</v>
      </c>
      <c r="J55">
        <v>-0.17698057255125133</v>
      </c>
      <c r="K55">
        <v>4.6484998894243297E-4</v>
      </c>
      <c r="L55">
        <v>1.0042191671121112E-4</v>
      </c>
      <c r="M55">
        <v>7.9824288826173984</v>
      </c>
      <c r="N55">
        <v>-9.2786072415331766E-2</v>
      </c>
      <c r="O55">
        <v>-2.6049817254274021E-2</v>
      </c>
      <c r="P55">
        <v>-1.9021142164668436E-2</v>
      </c>
    </row>
    <row r="56" spans="5:16" x14ac:dyDescent="0.25">
      <c r="E56">
        <v>2.4147263703295039</v>
      </c>
      <c r="F56">
        <v>-1.9032291242115917E-5</v>
      </c>
      <c r="G56">
        <v>-4.602419910720517E-2</v>
      </c>
      <c r="H56">
        <v>0.13333133677417394</v>
      </c>
      <c r="I56">
        <v>-2.2430137759460733E-3</v>
      </c>
      <c r="J56">
        <v>0.10699471365775937</v>
      </c>
      <c r="K56">
        <v>4.1249804734346494E-4</v>
      </c>
      <c r="L56">
        <v>-4.3675758036089331E-4</v>
      </c>
      <c r="M56">
        <v>-2.1290024109954402</v>
      </c>
      <c r="N56">
        <v>-4.9212955051771257E-2</v>
      </c>
      <c r="O56">
        <v>-8.3025001751570238E-2</v>
      </c>
      <c r="P56">
        <v>-5.1224344289395596E-3</v>
      </c>
    </row>
    <row r="57" spans="5:16" x14ac:dyDescent="0.25">
      <c r="E57">
        <v>-11.952589367209214</v>
      </c>
      <c r="F57">
        <v>-5.0553226804840756E-2</v>
      </c>
      <c r="G57">
        <v>-3.4488462363985256E-2</v>
      </c>
      <c r="H57">
        <v>0.13824434178880884</v>
      </c>
      <c r="I57">
        <v>-6.2985176236465823E-3</v>
      </c>
      <c r="J57">
        <v>-0.30930369483062747</v>
      </c>
      <c r="K57">
        <v>1.21184557870353E-3</v>
      </c>
      <c r="L57">
        <v>-9.1335051424066768E-4</v>
      </c>
      <c r="M57">
        <v>13.311363730295682</v>
      </c>
      <c r="N57">
        <v>-0.2197367816756568</v>
      </c>
      <c r="O57">
        <v>-3.3875264234709879E-2</v>
      </c>
      <c r="P57">
        <v>-9.7268898028499695E-3</v>
      </c>
    </row>
    <row r="58" spans="5:16" x14ac:dyDescent="0.25">
      <c r="E58">
        <v>-19.901077549551019</v>
      </c>
      <c r="F58">
        <v>-6.7820436065099854E-2</v>
      </c>
      <c r="G58">
        <v>-0.11153027282566083</v>
      </c>
      <c r="H58">
        <v>0.11431739561004618</v>
      </c>
      <c r="I58">
        <v>-1.4236534220723046E-2</v>
      </c>
      <c r="J58">
        <v>-0.22448746980318646</v>
      </c>
      <c r="K58">
        <v>-1.7595014175103459E-3</v>
      </c>
      <c r="L58">
        <v>7.8801403252738581E-4</v>
      </c>
      <c r="M58">
        <v>21.487062988669322</v>
      </c>
      <c r="N58">
        <v>-0.2393446358348621</v>
      </c>
      <c r="O58">
        <v>-6.5639628116087034E-2</v>
      </c>
      <c r="P58">
        <v>-6.3987702057104467E-3</v>
      </c>
    </row>
    <row r="59" spans="5:16" x14ac:dyDescent="0.25">
      <c r="E59">
        <v>-6.1243421971361727</v>
      </c>
      <c r="F59">
        <v>-3.9876963942052646E-3</v>
      </c>
      <c r="G59">
        <v>0.13290525987101887</v>
      </c>
      <c r="H59">
        <v>9.142635344175444E-2</v>
      </c>
      <c r="I59">
        <v>-3.4390488555425813E-3</v>
      </c>
      <c r="J59">
        <v>-0.32345356257466062</v>
      </c>
      <c r="K59">
        <v>-8.0199884158786185E-4</v>
      </c>
      <c r="L59">
        <v>-4.5534977583157484E-4</v>
      </c>
      <c r="M59">
        <v>6.8891259173597632</v>
      </c>
      <c r="N59">
        <v>-0.20802520464019825</v>
      </c>
      <c r="O59">
        <v>9.3785044496977887E-3</v>
      </c>
      <c r="P59">
        <v>-2.8955320296173426E-3</v>
      </c>
    </row>
    <row r="60" spans="5:16" x14ac:dyDescent="0.25">
      <c r="E60">
        <v>32.174138544709251</v>
      </c>
      <c r="F60">
        <v>1.4127877063254246E-2</v>
      </c>
      <c r="G60">
        <v>-7.8068254791489294E-2</v>
      </c>
      <c r="H60">
        <v>-6.4622615907415207E-2</v>
      </c>
      <c r="I60">
        <v>1.3281279813618707E-2</v>
      </c>
      <c r="J60">
        <v>-9.3987787089253372E-2</v>
      </c>
      <c r="K60">
        <v>1.0084232225182448E-4</v>
      </c>
      <c r="L60">
        <v>-2.9439590331526962E-4</v>
      </c>
      <c r="M60">
        <v>-32.478427629983685</v>
      </c>
      <c r="N60">
        <v>0.14277377677342606</v>
      </c>
      <c r="O60">
        <v>8.0949613907294382E-2</v>
      </c>
      <c r="P60">
        <v>-3.8651882527525161E-2</v>
      </c>
    </row>
    <row r="61" spans="5:16" x14ac:dyDescent="0.25">
      <c r="E61">
        <v>34.256252304306543</v>
      </c>
      <c r="F61">
        <v>1.7353107202391971E-2</v>
      </c>
      <c r="G61">
        <v>-0.10148439676889778</v>
      </c>
      <c r="H61">
        <v>-8.895364128308382E-2</v>
      </c>
      <c r="I61">
        <v>1.3981115283453527E-2</v>
      </c>
      <c r="J61">
        <v>-8.4676195624352024E-2</v>
      </c>
      <c r="K61">
        <v>-5.3815201452234347E-4</v>
      </c>
      <c r="L61">
        <v>-1.3848475126765304E-4</v>
      </c>
      <c r="M61">
        <v>-34.585050764509674</v>
      </c>
      <c r="N61">
        <v>0.14754401099945547</v>
      </c>
      <c r="O61">
        <v>8.7236830448821912E-2</v>
      </c>
      <c r="P61">
        <v>-3.9655681129377118E-2</v>
      </c>
    </row>
    <row r="62" spans="5:16" x14ac:dyDescent="0.25">
      <c r="E62">
        <v>20.65993618594257</v>
      </c>
      <c r="F62">
        <v>2.6246152617323215E-2</v>
      </c>
      <c r="G62">
        <v>-0.11774168756205985</v>
      </c>
      <c r="H62">
        <v>-7.8765375843999688E-2</v>
      </c>
      <c r="I62">
        <v>6.0529524320063199E-3</v>
      </c>
      <c r="J62">
        <v>4.4787009629452479E-2</v>
      </c>
      <c r="K62">
        <v>-7.7967366787179936E-4</v>
      </c>
      <c r="L62">
        <v>1.0066345373635067E-3</v>
      </c>
      <c r="M62">
        <v>-20.828697539625637</v>
      </c>
      <c r="N62">
        <v>2.9332101823366763E-2</v>
      </c>
      <c r="O62">
        <v>-5.6961621696052234E-2</v>
      </c>
      <c r="P62">
        <v>-1.276877245573671E-2</v>
      </c>
    </row>
    <row r="63" spans="5:16" x14ac:dyDescent="0.25">
      <c r="E63">
        <v>17.972669578171065</v>
      </c>
      <c r="F63">
        <v>-1.3578787500836631E-2</v>
      </c>
      <c r="G63">
        <v>-2.2951394011734551E-2</v>
      </c>
      <c r="H63">
        <v>-3.4038692225121792E-4</v>
      </c>
      <c r="I63">
        <v>-2.969603580976754E-5</v>
      </c>
      <c r="J63">
        <v>-0.18373477531162896</v>
      </c>
      <c r="K63">
        <v>4.9985670135351511E-3</v>
      </c>
      <c r="L63">
        <v>-9.2141572025784759E-4</v>
      </c>
      <c r="M63">
        <v>-17.213809605585823</v>
      </c>
      <c r="N63">
        <v>-0.32071991553992696</v>
      </c>
      <c r="O63">
        <v>-4.8594351457610596E-2</v>
      </c>
      <c r="P63">
        <v>4.1740504265196932E-2</v>
      </c>
    </row>
    <row r="64" spans="5:16" x14ac:dyDescent="0.25">
      <c r="E64">
        <v>-24.081960685298156</v>
      </c>
      <c r="F64">
        <v>-2.0581712765031013E-2</v>
      </c>
      <c r="G64">
        <v>1.0007727378367038E-2</v>
      </c>
      <c r="H64">
        <v>-2.7594439397148757E-2</v>
      </c>
      <c r="I64">
        <v>-3.6497024142767009E-3</v>
      </c>
      <c r="J64">
        <v>-9.5986115599707489E-2</v>
      </c>
      <c r="K64">
        <v>2.8480056903920489E-3</v>
      </c>
      <c r="L64">
        <v>-8.0004129125010762E-4</v>
      </c>
      <c r="M64">
        <v>24.760146118565387</v>
      </c>
      <c r="N64">
        <v>-0.14650407652873509</v>
      </c>
      <c r="O64">
        <v>-6.7422662716316362E-2</v>
      </c>
      <c r="P64">
        <v>1.2376618696745556E-2</v>
      </c>
    </row>
    <row r="65" spans="5:16" x14ac:dyDescent="0.25">
      <c r="E65">
        <v>32.897259530367592</v>
      </c>
      <c r="F65">
        <v>2.6911986642528529E-2</v>
      </c>
      <c r="G65">
        <v>0.10630064022004294</v>
      </c>
      <c r="H65">
        <v>0.22127467265510248</v>
      </c>
      <c r="I65">
        <v>2.2172491054520183E-2</v>
      </c>
      <c r="J65">
        <v>-0.27072401579850847</v>
      </c>
      <c r="K65">
        <v>1.6098743672395346E-4</v>
      </c>
      <c r="L65">
        <v>-1.1071664699714996E-3</v>
      </c>
      <c r="M65">
        <v>-32.48713951735084</v>
      </c>
      <c r="N65">
        <v>-0.20992052532065753</v>
      </c>
      <c r="O65">
        <v>-4.0647936452194666E-2</v>
      </c>
      <c r="P65">
        <v>-5.9429332917154687E-3</v>
      </c>
    </row>
    <row r="66" spans="5:16" x14ac:dyDescent="0.25">
      <c r="E66">
        <v>-26.634211985425907</v>
      </c>
      <c r="F66">
        <v>-4.8022377586901532E-2</v>
      </c>
      <c r="G66">
        <v>7.4044507522632974E-2</v>
      </c>
      <c r="H66">
        <v>7.2797411275174723E-2</v>
      </c>
      <c r="I66">
        <v>-3.7201888221583268E-3</v>
      </c>
      <c r="J66">
        <v>-0.28329183816543024</v>
      </c>
      <c r="K66">
        <v>6.7908965041684859E-3</v>
      </c>
      <c r="L66">
        <v>-1.1758388016069538E-3</v>
      </c>
      <c r="M66">
        <v>27.657641639603298</v>
      </c>
      <c r="N66">
        <v>-0.2404342819107872</v>
      </c>
      <c r="O66">
        <v>-5.8156180898677468E-3</v>
      </c>
      <c r="P66">
        <v>1.9184154764516737E-2</v>
      </c>
    </row>
    <row r="67" spans="5:16" x14ac:dyDescent="0.25">
      <c r="E67">
        <v>-25.6435297594806</v>
      </c>
      <c r="F67">
        <v>-9.2547580924335349E-3</v>
      </c>
      <c r="G67">
        <v>8.1502644520587159E-3</v>
      </c>
      <c r="H67">
        <v>-1.8470600169021852E-2</v>
      </c>
      <c r="I67">
        <v>-1.2796313170577001E-2</v>
      </c>
      <c r="J67">
        <v>-4.1744076547128195E-2</v>
      </c>
      <c r="K67">
        <v>3.2030092633974702E-4</v>
      </c>
      <c r="L67">
        <v>1.7818107979078544E-5</v>
      </c>
      <c r="M67">
        <v>25.697936694537987</v>
      </c>
      <c r="N67">
        <v>-6.7859214187757644E-3</v>
      </c>
      <c r="O67">
        <v>-3.7216988341511548E-2</v>
      </c>
      <c r="P67">
        <v>1.9208070257825782E-2</v>
      </c>
    </row>
    <row r="68" spans="5:16" x14ac:dyDescent="0.25">
      <c r="E68">
        <v>33.033645623828761</v>
      </c>
      <c r="F68">
        <v>2.6127620418029907E-2</v>
      </c>
      <c r="G68">
        <v>-9.3984162397261067E-2</v>
      </c>
      <c r="H68">
        <v>1.0262332649316853E-2</v>
      </c>
      <c r="I68">
        <v>1.5188154521192737E-2</v>
      </c>
      <c r="J68">
        <v>0.1134784522272283</v>
      </c>
      <c r="K68">
        <v>-1.807798875444527E-3</v>
      </c>
      <c r="L68">
        <v>4.2623597767885114E-4</v>
      </c>
      <c r="M68">
        <v>-33.717218857956823</v>
      </c>
      <c r="N68">
        <v>0.25872200892420993</v>
      </c>
      <c r="O68">
        <v>1.5932248517792291E-2</v>
      </c>
      <c r="P68">
        <v>-4.8970103193439196E-2</v>
      </c>
    </row>
    <row r="69" spans="5:16" x14ac:dyDescent="0.25">
      <c r="E69">
        <v>17.825923850551362</v>
      </c>
      <c r="F69">
        <v>4.2642301162068408E-2</v>
      </c>
      <c r="G69">
        <v>-4.5721449176394299E-2</v>
      </c>
      <c r="H69">
        <v>2.1828619607987119E-2</v>
      </c>
      <c r="I69">
        <v>7.1759650090499894E-3</v>
      </c>
      <c r="J69">
        <v>0.14698978906320748</v>
      </c>
      <c r="K69">
        <v>-1.6270040095760219E-4</v>
      </c>
      <c r="L69">
        <v>1.2820624826492214E-4</v>
      </c>
      <c r="M69">
        <v>-19.113829979636364</v>
      </c>
      <c r="N69">
        <v>0.41607018576427368</v>
      </c>
      <c r="O69">
        <v>4.2952968319037277E-2</v>
      </c>
      <c r="P69">
        <v>-5.3118260549971374E-2</v>
      </c>
    </row>
    <row r="70" spans="5:16" x14ac:dyDescent="0.25">
      <c r="E70">
        <v>-16.729390734058029</v>
      </c>
      <c r="F70">
        <v>-4.0487707310206233E-2</v>
      </c>
      <c r="G70">
        <v>0.23624209352749634</v>
      </c>
      <c r="H70">
        <v>0.30016487508808382</v>
      </c>
      <c r="I70">
        <v>-1.250375770206949E-2</v>
      </c>
      <c r="J70">
        <v>-0.14535118192042651</v>
      </c>
      <c r="K70">
        <v>-2.4765805901237614E-4</v>
      </c>
      <c r="L70">
        <v>3.1960453038970505E-4</v>
      </c>
      <c r="M70">
        <v>17.665891416412762</v>
      </c>
      <c r="N70">
        <v>-0.19889122605931631</v>
      </c>
      <c r="O70">
        <v>-6.2842124967848356E-2</v>
      </c>
      <c r="P70">
        <v>-1.5432828718983105E-3</v>
      </c>
    </row>
    <row r="71" spans="5:16" x14ac:dyDescent="0.25">
      <c r="E71">
        <v>-3.1653480566439498</v>
      </c>
      <c r="F71">
        <v>4.6604561014451651E-4</v>
      </c>
      <c r="G71">
        <v>-4.3249579598307393E-2</v>
      </c>
      <c r="H71">
        <v>-3.3953339280427458E-2</v>
      </c>
      <c r="I71">
        <v>-3.4072879153295987E-3</v>
      </c>
      <c r="J71">
        <v>-6.7302984859598514E-3</v>
      </c>
      <c r="K71">
        <v>-1.2149415710687068E-4</v>
      </c>
      <c r="L71">
        <v>-8.3374177210836058E-5</v>
      </c>
      <c r="M71">
        <v>3.1725473320027504</v>
      </c>
      <c r="N71">
        <v>5.0027461344967605E-2</v>
      </c>
      <c r="O71">
        <v>2.5913592894706294E-3</v>
      </c>
      <c r="P71">
        <v>-1.1236401593183842E-2</v>
      </c>
    </row>
    <row r="72" spans="5:16" x14ac:dyDescent="0.25">
      <c r="E72">
        <v>-20.181486587309792</v>
      </c>
      <c r="F72">
        <v>-1.8907257086151263E-2</v>
      </c>
      <c r="G72">
        <v>6.5206832916767404E-2</v>
      </c>
      <c r="H72">
        <v>-1.7406943221485068E-2</v>
      </c>
      <c r="I72">
        <v>-1.1979136915804323E-2</v>
      </c>
      <c r="J72">
        <v>-7.8675277292259871E-2</v>
      </c>
      <c r="K72">
        <v>-3.4865179781065105E-4</v>
      </c>
      <c r="L72">
        <v>1.6678391372545662E-4</v>
      </c>
      <c r="M72">
        <v>20.607637202245769</v>
      </c>
      <c r="N72">
        <v>-9.3603009209685784E-2</v>
      </c>
      <c r="O72">
        <v>-3.9213245324144275E-2</v>
      </c>
      <c r="P72">
        <v>1.3964340614320725E-2</v>
      </c>
    </row>
    <row r="73" spans="5:16" x14ac:dyDescent="0.25">
      <c r="E73">
        <v>10.124890737539715</v>
      </c>
      <c r="F73">
        <v>8.2652670957392149E-3</v>
      </c>
      <c r="G73">
        <v>6.2886704543812885E-2</v>
      </c>
      <c r="H73">
        <v>5.7731451060575797E-4</v>
      </c>
      <c r="I73">
        <v>1.6813988503900729E-2</v>
      </c>
      <c r="J73">
        <v>0.12231207428259028</v>
      </c>
      <c r="K73">
        <v>-4.8121841960105903E-4</v>
      </c>
      <c r="L73">
        <v>-4.4550217694857945E-4</v>
      </c>
      <c r="M73">
        <v>-10.169714307752713</v>
      </c>
      <c r="N73">
        <v>-0.10757971388268395</v>
      </c>
      <c r="O73">
        <v>-9.2388126737824483E-2</v>
      </c>
      <c r="P73">
        <v>3.3070411515337517E-2</v>
      </c>
    </row>
    <row r="74" spans="5:16" x14ac:dyDescent="0.25">
      <c r="E74">
        <v>10.124890737539715</v>
      </c>
      <c r="F74">
        <v>8.2652670957392149E-3</v>
      </c>
      <c r="G74">
        <v>6.2886704543812885E-2</v>
      </c>
      <c r="H74">
        <v>5.7731451060575797E-4</v>
      </c>
      <c r="I74">
        <v>1.6813988503900729E-2</v>
      </c>
      <c r="J74">
        <v>0.12231207428259028</v>
      </c>
      <c r="K74">
        <v>-4.8121841960105903E-4</v>
      </c>
      <c r="L74">
        <v>-4.4550217694857945E-4</v>
      </c>
      <c r="M74">
        <v>-10.169714307752713</v>
      </c>
      <c r="N74">
        <v>-0.10757971388268395</v>
      </c>
      <c r="O74">
        <v>-9.2388126737824483E-2</v>
      </c>
      <c r="P74">
        <v>3.3070411515337517E-2</v>
      </c>
    </row>
    <row r="75" spans="5:16" x14ac:dyDescent="0.25">
      <c r="E75">
        <v>-6.0361997453960612</v>
      </c>
      <c r="F75">
        <v>9.9405334727804551E-3</v>
      </c>
      <c r="G75">
        <v>-9.1214317537994E-2</v>
      </c>
      <c r="H75">
        <v>-0.11978742894238519</v>
      </c>
      <c r="I75">
        <v>-7.3045426181187756E-3</v>
      </c>
      <c r="J75">
        <v>7.015162891605442E-2</v>
      </c>
      <c r="K75">
        <v>-1.1743113710463576E-3</v>
      </c>
      <c r="L75">
        <v>3.7044763837830799E-4</v>
      </c>
      <c r="M75">
        <v>5.7950505043270368</v>
      </c>
      <c r="N75">
        <v>0.10946066808465371</v>
      </c>
      <c r="O75">
        <v>-5.9127612224190162E-3</v>
      </c>
      <c r="P75">
        <v>-8.0755668521123036E-3</v>
      </c>
    </row>
    <row r="76" spans="5:16" x14ac:dyDescent="0.25">
      <c r="E76">
        <v>-48.687424146157525</v>
      </c>
      <c r="F76">
        <v>-6.0298876661904532E-2</v>
      </c>
      <c r="G76">
        <v>0.10050821509736946</v>
      </c>
      <c r="H76">
        <v>8.3257935127635241E-2</v>
      </c>
      <c r="I76">
        <v>-2.5932926299289172E-2</v>
      </c>
      <c r="J76">
        <v>-0.28630534793459894</v>
      </c>
      <c r="K76">
        <v>1.7474299940663449E-3</v>
      </c>
      <c r="L76">
        <v>-8.8734189629649713E-4</v>
      </c>
      <c r="M76">
        <v>49.946635965101279</v>
      </c>
      <c r="N76">
        <v>-0.36665304720039193</v>
      </c>
      <c r="O76">
        <v>-7.1535718118261871E-2</v>
      </c>
      <c r="P76">
        <v>7.0040657048937138E-2</v>
      </c>
    </row>
    <row r="77" spans="5:16" x14ac:dyDescent="0.25">
      <c r="E77">
        <v>10.898835025623271</v>
      </c>
      <c r="F77">
        <v>6.5356036561932673E-3</v>
      </c>
      <c r="G77">
        <v>1.2435844569361438E-2</v>
      </c>
      <c r="H77">
        <v>0.15319418741434382</v>
      </c>
      <c r="I77">
        <v>-5.4009973812956524E-3</v>
      </c>
      <c r="J77">
        <v>-0.32026797015940023</v>
      </c>
      <c r="K77">
        <v>4.1215132472035409E-3</v>
      </c>
      <c r="L77">
        <v>-9.4179218662609403E-4</v>
      </c>
      <c r="M77">
        <v>-11.127416208083957</v>
      </c>
      <c r="N77">
        <v>-8.1669986064027977E-2</v>
      </c>
      <c r="O77">
        <v>2.5681997547768787E-2</v>
      </c>
      <c r="P77">
        <v>4.1314786393507275E-2</v>
      </c>
    </row>
    <row r="78" spans="5:16" x14ac:dyDescent="0.25">
      <c r="E78">
        <v>24.240344056426636</v>
      </c>
      <c r="F78">
        <v>3.3295354456524984E-2</v>
      </c>
      <c r="G78">
        <v>3.7642191260862143E-2</v>
      </c>
      <c r="H78">
        <v>-0.1135784586923794</v>
      </c>
      <c r="I78">
        <v>4.8750188530883587E-3</v>
      </c>
      <c r="J78">
        <v>-0.27044733034668611</v>
      </c>
      <c r="K78">
        <v>2.5257352158976343E-5</v>
      </c>
      <c r="L78">
        <v>-2.5880049619975403E-4</v>
      </c>
      <c r="M78">
        <v>-25.056323402144301</v>
      </c>
      <c r="N78">
        <v>7.8324922285558429E-2</v>
      </c>
      <c r="O78">
        <v>0.18465872624056323</v>
      </c>
      <c r="P78">
        <v>1.4385580913442997E-2</v>
      </c>
    </row>
    <row r="79" spans="5:16" x14ac:dyDescent="0.25">
      <c r="E79">
        <v>-10.879900599939049</v>
      </c>
      <c r="F79">
        <v>-1.2468767848235029E-2</v>
      </c>
      <c r="G79">
        <v>3.9186840079299581E-2</v>
      </c>
      <c r="H79">
        <v>5.4143418262704041E-3</v>
      </c>
      <c r="I79">
        <v>-8.2606370655693151E-3</v>
      </c>
      <c r="J79">
        <v>-0.15916536051369601</v>
      </c>
      <c r="K79">
        <v>1.856335961473699E-3</v>
      </c>
      <c r="L79">
        <v>-7.007158495673496E-4</v>
      </c>
      <c r="M79">
        <v>11.464216910549851</v>
      </c>
      <c r="N79">
        <v>-0.13792697207282689</v>
      </c>
      <c r="O79">
        <v>-4.8603997506510677E-2</v>
      </c>
      <c r="P79">
        <v>7.6298071490336072E-3</v>
      </c>
    </row>
    <row r="80" spans="5:16" x14ac:dyDescent="0.25">
      <c r="E80">
        <v>24.112759083560206</v>
      </c>
      <c r="F80">
        <v>2.8917942015653397E-2</v>
      </c>
      <c r="G80">
        <v>4.465544488524939E-2</v>
      </c>
      <c r="H80">
        <v>-1.4429679523781621E-2</v>
      </c>
      <c r="I80">
        <v>5.0377027663137952E-3</v>
      </c>
      <c r="J80">
        <v>0.17457921400050735</v>
      </c>
      <c r="K80">
        <v>-2.5208847362751044E-3</v>
      </c>
      <c r="L80">
        <v>1.2078457259258424E-3</v>
      </c>
      <c r="M80">
        <v>-24.65010476351631</v>
      </c>
      <c r="N80">
        <v>0.13986058897974774</v>
      </c>
      <c r="O80">
        <v>-5.711595995356733E-2</v>
      </c>
      <c r="P80">
        <v>-2.6143691986755035E-2</v>
      </c>
    </row>
    <row r="81" spans="5:84" x14ac:dyDescent="0.25">
      <c r="E81">
        <v>22.054137285358649</v>
      </c>
      <c r="F81">
        <v>2.3371235680542279E-2</v>
      </c>
      <c r="G81">
        <v>6.8360945068942608E-2</v>
      </c>
      <c r="H81">
        <v>7.0442235316255739E-3</v>
      </c>
      <c r="I81">
        <v>2.4176927081902833E-3</v>
      </c>
      <c r="J81">
        <v>0.10197255878543809</v>
      </c>
      <c r="K81">
        <v>-1.7822393462297997E-3</v>
      </c>
      <c r="L81">
        <v>9.9990176858255576E-4</v>
      </c>
      <c r="M81">
        <v>-22.435508438365332</v>
      </c>
      <c r="N81">
        <v>9.3229720700423346E-2</v>
      </c>
      <c r="O81">
        <v>-5.9724219971615922E-2</v>
      </c>
      <c r="P81">
        <v>-2.1390663115554154E-2</v>
      </c>
    </row>
    <row r="82" spans="5:84" x14ac:dyDescent="0.25">
      <c r="E82">
        <v>-19.815508014964337</v>
      </c>
      <c r="F82">
        <v>-9.8536678499653307E-3</v>
      </c>
      <c r="G82">
        <v>0.13246313810332924</v>
      </c>
      <c r="H82">
        <v>0.1162121274340648</v>
      </c>
      <c r="I82">
        <v>-7.6876219346705965E-3</v>
      </c>
      <c r="J82">
        <v>-4.2427729620536869E-2</v>
      </c>
      <c r="K82">
        <v>-4.1337518388265618E-4</v>
      </c>
      <c r="L82">
        <v>-1.9350359079034095E-4</v>
      </c>
      <c r="M82">
        <v>20.274174459960079</v>
      </c>
      <c r="N82">
        <v>-6.4551202435905175E-2</v>
      </c>
      <c r="O82">
        <v>-8.0248446699256959E-2</v>
      </c>
      <c r="P82">
        <v>-9.7998977516164931E-3</v>
      </c>
    </row>
    <row r="83" spans="5:84" x14ac:dyDescent="0.25">
      <c r="E83">
        <v>6.0088243290751961</v>
      </c>
      <c r="F83">
        <v>2.9514211997650253E-2</v>
      </c>
      <c r="G83">
        <v>-5.194817218720485E-2</v>
      </c>
      <c r="H83">
        <v>3.5237977635823647E-2</v>
      </c>
      <c r="I83">
        <v>1.6088533526303905E-4</v>
      </c>
      <c r="J83">
        <v>-1.2489860361732719E-2</v>
      </c>
      <c r="K83">
        <v>9.8527032585600353E-4</v>
      </c>
      <c r="L83">
        <v>4.7761411238552657E-5</v>
      </c>
      <c r="M83">
        <v>-6.7529206712702035</v>
      </c>
      <c r="N83">
        <v>0.1792961921066869</v>
      </c>
      <c r="O83">
        <v>4.5372415007139844E-2</v>
      </c>
      <c r="P83">
        <v>-1.1688804192271474E-2</v>
      </c>
    </row>
    <row r="84" spans="5:84" x14ac:dyDescent="0.25">
      <c r="E84">
        <v>-35.572058848373558</v>
      </c>
      <c r="F84">
        <v>-8.0008112380604013E-3</v>
      </c>
      <c r="G84">
        <v>7.7038246349565895E-2</v>
      </c>
      <c r="H84">
        <v>0.23452598741316358</v>
      </c>
      <c r="I84">
        <v>-1.3347302662266108E-2</v>
      </c>
      <c r="J84">
        <v>0.12100260850470734</v>
      </c>
      <c r="K84">
        <v>-5.4911675241527472E-4</v>
      </c>
      <c r="L84">
        <v>-2.0499097722743087E-4</v>
      </c>
      <c r="M84">
        <v>34.992866989525737</v>
      </c>
      <c r="N84">
        <v>0.17071052146922527</v>
      </c>
      <c r="O84">
        <v>-4.2110492025080881E-2</v>
      </c>
      <c r="P84">
        <v>1.7583302912128396E-2</v>
      </c>
    </row>
    <row r="85" spans="5:84" x14ac:dyDescent="0.25">
      <c r="E85">
        <v>-35.572058848373558</v>
      </c>
      <c r="F85">
        <v>-8.0008112380604013E-3</v>
      </c>
      <c r="G85">
        <v>7.7038246349565895E-2</v>
      </c>
      <c r="H85">
        <v>0.23452598741316358</v>
      </c>
      <c r="I85">
        <v>-1.3347302662266108E-2</v>
      </c>
      <c r="J85">
        <v>0.12100260850470734</v>
      </c>
      <c r="K85">
        <v>-5.4911675241527472E-4</v>
      </c>
      <c r="L85">
        <v>-2.0499097722743087E-4</v>
      </c>
      <c r="M85">
        <v>34.992866989525737</v>
      </c>
      <c r="N85">
        <v>0.17071052146922527</v>
      </c>
      <c r="O85">
        <v>-4.2110492025080881E-2</v>
      </c>
      <c r="P85">
        <v>1.7583302912128396E-2</v>
      </c>
    </row>
    <row r="86" spans="5:84" x14ac:dyDescent="0.25">
      <c r="E86">
        <v>-25.319019365029476</v>
      </c>
      <c r="F86">
        <v>-1.9226044393014674E-2</v>
      </c>
      <c r="G86">
        <v>9.4076166601154643E-2</v>
      </c>
      <c r="H86">
        <v>-1.1664030488310311E-3</v>
      </c>
      <c r="I86">
        <v>-1.3227837482573557E-2</v>
      </c>
      <c r="J86">
        <v>7.6941668488040849E-2</v>
      </c>
      <c r="K86">
        <v>1.646380050993785E-3</v>
      </c>
      <c r="L86">
        <v>-4.9603730316611803E-4</v>
      </c>
      <c r="M86">
        <v>25.323635434080359</v>
      </c>
      <c r="N86">
        <v>-5.4484473515741705E-2</v>
      </c>
      <c r="O86">
        <v>-4.890669049245755E-2</v>
      </c>
      <c r="P86">
        <v>4.3410822279135841E-2</v>
      </c>
    </row>
    <row r="87" spans="5:84" x14ac:dyDescent="0.25">
      <c r="E87">
        <v>-3.9558392881612576</v>
      </c>
      <c r="F87">
        <v>-1.0770871112646352E-2</v>
      </c>
      <c r="G87">
        <v>7.7824732953160405E-2</v>
      </c>
      <c r="H87">
        <v>5.5609163149847821E-3</v>
      </c>
      <c r="I87">
        <v>-7.16323690268314E-3</v>
      </c>
      <c r="J87">
        <v>1.5671307167310911E-2</v>
      </c>
      <c r="K87">
        <v>-1.8617456655750809E-3</v>
      </c>
      <c r="L87">
        <v>8.3049297659660735E-4</v>
      </c>
      <c r="M87">
        <v>4.157089408641184</v>
      </c>
      <c r="N87">
        <v>-7.1487358637143394E-2</v>
      </c>
      <c r="O87">
        <v>-6.1085975567491402E-2</v>
      </c>
      <c r="P87">
        <v>1.4573133931026105E-2</v>
      </c>
    </row>
    <row r="88" spans="5:84" x14ac:dyDescent="0.25">
      <c r="E88">
        <v>7.6828739671963717</v>
      </c>
      <c r="F88">
        <v>1.3676578733300415E-2</v>
      </c>
      <c r="G88">
        <v>1.2045726477952212E-3</v>
      </c>
      <c r="H88">
        <v>-0.1252899519274201</v>
      </c>
      <c r="I88">
        <v>-6.8955767994396955E-3</v>
      </c>
      <c r="J88">
        <v>-0.39251428944864419</v>
      </c>
      <c r="K88">
        <v>-1.1855989868480854E-3</v>
      </c>
      <c r="L88">
        <v>1.0744162109548624E-3</v>
      </c>
      <c r="M88">
        <v>-7.8492283502156397</v>
      </c>
      <c r="N88">
        <v>3.9262718706648325E-2</v>
      </c>
      <c r="O88">
        <v>0.19865441842689091</v>
      </c>
      <c r="P88">
        <v>-1.7521472041623243E-2</v>
      </c>
    </row>
    <row r="91" spans="5:84" x14ac:dyDescent="0.25">
      <c r="E91">
        <f t="array" ref="E91:CF170">MMULT(E9:P88,X_T)</f>
        <v>0.10375383278718991</v>
      </c>
      <c r="F91">
        <v>3.0742005080864332E-3</v>
      </c>
      <c r="G91">
        <v>2.6453590310209329E-2</v>
      </c>
      <c r="H91">
        <v>-9.4733483824262221E-3</v>
      </c>
      <c r="I91">
        <v>0.10375383278718991</v>
      </c>
      <c r="J91">
        <v>0.10420610533869229</v>
      </c>
      <c r="K91">
        <v>2.9563242538950124E-2</v>
      </c>
      <c r="L91">
        <v>-1.6265150939924602E-2</v>
      </c>
      <c r="M91">
        <v>4.2991178625795851E-2</v>
      </c>
      <c r="N91">
        <v>-1.9132540045331881E-2</v>
      </c>
      <c r="O91">
        <v>1.1261380956512052E-2</v>
      </c>
      <c r="P91">
        <v>-1.9132540045331881E-2</v>
      </c>
      <c r="Q91">
        <v>1.310250246718947E-2</v>
      </c>
      <c r="R91">
        <v>2.1995942156330162E-2</v>
      </c>
      <c r="S91">
        <v>1.8955921370356926E-2</v>
      </c>
      <c r="T91">
        <v>1.9548781481861677E-2</v>
      </c>
      <c r="U91">
        <v>-4.0394900536859235E-2</v>
      </c>
      <c r="V91">
        <v>4.0016980592512685E-3</v>
      </c>
      <c r="W91">
        <v>4.23800230555329E-2</v>
      </c>
      <c r="X91">
        <v>-3.3430999905809194E-2</v>
      </c>
      <c r="Y91">
        <v>-8.1939263737217521E-3</v>
      </c>
      <c r="Z91">
        <v>6.9646648976804892E-2</v>
      </c>
      <c r="AA91">
        <v>-6.3358023089473692E-3</v>
      </c>
      <c r="AB91">
        <v>1.6705821481815541E-2</v>
      </c>
      <c r="AC91">
        <v>2.4006646305274576E-2</v>
      </c>
      <c r="AD91">
        <v>-6.2560489174388056E-3</v>
      </c>
      <c r="AE91">
        <v>-5.5239115599527988E-3</v>
      </c>
      <c r="AF91">
        <v>-6.3358023089473692E-3</v>
      </c>
      <c r="AG91">
        <v>7.6294556144033548E-2</v>
      </c>
      <c r="AH91">
        <v>3.4640025806536107E-2</v>
      </c>
      <c r="AI91">
        <v>3.8515569739429323E-3</v>
      </c>
      <c r="AJ91">
        <v>2.5808215925150813E-2</v>
      </c>
      <c r="AK91">
        <v>9.8418469069435355E-3</v>
      </c>
      <c r="AL91">
        <v>-8.5282375469113436E-3</v>
      </c>
      <c r="AM91">
        <v>-1.5829267806901914E-3</v>
      </c>
      <c r="AN91">
        <v>6.4834106529197216E-2</v>
      </c>
      <c r="AO91">
        <v>4.4325204177506128E-2</v>
      </c>
      <c r="AP91">
        <v>-1.5062664100349343E-2</v>
      </c>
      <c r="AQ91">
        <v>-8.5584855102033286E-3</v>
      </c>
      <c r="AR91">
        <v>-1.8999040708261417E-2</v>
      </c>
      <c r="AS91">
        <v>-1.8999040708261417E-2</v>
      </c>
      <c r="AT91">
        <v>1.3242344271722856E-2</v>
      </c>
      <c r="AU91">
        <v>-2.549166913593609E-3</v>
      </c>
      <c r="AV91">
        <v>-6.6693061284735788E-3</v>
      </c>
      <c r="AW91">
        <v>4.8004441251036728E-2</v>
      </c>
      <c r="AX91">
        <v>-1.8651570772875936E-2</v>
      </c>
      <c r="AY91">
        <v>2.5822371087857454E-3</v>
      </c>
      <c r="AZ91">
        <v>-1.5774777700577891E-2</v>
      </c>
      <c r="BA91">
        <v>-3.6233353530653045E-3</v>
      </c>
      <c r="BB91">
        <v>-1.4907321994127781E-2</v>
      </c>
      <c r="BC91">
        <v>5.5973217053867652E-3</v>
      </c>
      <c r="BD91">
        <v>9.3931765837474701E-3</v>
      </c>
      <c r="BE91">
        <v>8.1318425377510661E-3</v>
      </c>
      <c r="BF91">
        <v>-1.9551576585959796E-2</v>
      </c>
      <c r="BG91">
        <v>-7.0761812595422274E-2</v>
      </c>
      <c r="BH91">
        <v>3.266534183052569E-2</v>
      </c>
      <c r="BI91">
        <v>-7.4616682342329738E-2</v>
      </c>
      <c r="BJ91">
        <v>-1.6788133408048855E-3</v>
      </c>
      <c r="BK91">
        <v>4.7630793349713541E-2</v>
      </c>
      <c r="BL91">
        <v>6.9655568341563112E-3</v>
      </c>
      <c r="BM91">
        <v>5.0215541690384835E-2</v>
      </c>
      <c r="BN91">
        <v>-1.1072013924469631E-2</v>
      </c>
      <c r="BO91">
        <v>3.366257108048204E-2</v>
      </c>
      <c r="BP91">
        <v>4.0399517831905318E-2</v>
      </c>
      <c r="BQ91">
        <v>-1.4944988351637434E-2</v>
      </c>
      <c r="BR91">
        <v>-1.4944988351637434E-2</v>
      </c>
      <c r="BS91">
        <v>5.1927730960018653E-2</v>
      </c>
      <c r="BT91">
        <v>2.2863600570015713E-2</v>
      </c>
      <c r="BU91">
        <v>-5.2239598294301054E-2</v>
      </c>
      <c r="BV91">
        <v>5.6206998398390939E-3</v>
      </c>
      <c r="BW91">
        <v>2.3438794855540845E-2</v>
      </c>
      <c r="BX91">
        <v>1.1487836018598735E-2</v>
      </c>
      <c r="BY91">
        <v>8.2408522519069882E-3</v>
      </c>
      <c r="BZ91">
        <v>4.1280187961338033E-2</v>
      </c>
      <c r="CA91">
        <v>9.4832731423674099E-3</v>
      </c>
      <c r="CB91">
        <v>5.0266050953445163E-2</v>
      </c>
      <c r="CC91">
        <v>5.0266050953445163E-2</v>
      </c>
      <c r="CD91">
        <v>4.3877727751832934E-2</v>
      </c>
      <c r="CE91">
        <v>1.4074502532758271E-2</v>
      </c>
      <c r="CF91">
        <v>1.7876463021772288E-2</v>
      </c>
    </row>
    <row r="92" spans="5:84" x14ac:dyDescent="0.25">
      <c r="E92">
        <v>3.0742005231672032E-3</v>
      </c>
      <c r="F92">
        <v>0.12850595995870129</v>
      </c>
      <c r="G92">
        <v>7.659316385571846E-2</v>
      </c>
      <c r="H92">
        <v>-2.1795713985961807E-2</v>
      </c>
      <c r="I92">
        <v>3.0742005231672032E-3</v>
      </c>
      <c r="J92">
        <v>-8.0765328562870664E-4</v>
      </c>
      <c r="K92">
        <v>2.1663199339402917E-2</v>
      </c>
      <c r="L92">
        <v>2.9223712331539142E-2</v>
      </c>
      <c r="M92">
        <v>8.8709866971665718E-3</v>
      </c>
      <c r="N92">
        <v>-1.5100197296682938E-2</v>
      </c>
      <c r="O92">
        <v>2.2091662403920853E-2</v>
      </c>
      <c r="P92">
        <v>-1.5100197296682938E-2</v>
      </c>
      <c r="Q92">
        <v>-4.2792775236509373E-2</v>
      </c>
      <c r="R92">
        <v>-5.3825139879604134E-4</v>
      </c>
      <c r="S92">
        <v>6.5885116781406017E-2</v>
      </c>
      <c r="T92">
        <v>5.6265266368733413E-2</v>
      </c>
      <c r="U92">
        <v>2.197388181010651E-2</v>
      </c>
      <c r="V92">
        <v>-3.0031535205030935E-2</v>
      </c>
      <c r="W92">
        <v>-3.8196209525644953E-2</v>
      </c>
      <c r="X92">
        <v>-2.3192554474651961E-2</v>
      </c>
      <c r="Y92">
        <v>-5.7336770011224558E-2</v>
      </c>
      <c r="Z92">
        <v>-3.4449920530710831E-2</v>
      </c>
      <c r="AA92">
        <v>1.832368823572561E-2</v>
      </c>
      <c r="AB92">
        <v>1.9067561898321039E-3</v>
      </c>
      <c r="AC92">
        <v>-3.7846935766315259E-3</v>
      </c>
      <c r="AD92">
        <v>-1.9989614712272452E-3</v>
      </c>
      <c r="AE92">
        <v>-6.788689252356539E-3</v>
      </c>
      <c r="AF92">
        <v>1.832368823572561E-2</v>
      </c>
      <c r="AG92">
        <v>2.1572847141488494E-2</v>
      </c>
      <c r="AH92">
        <v>1.1833147769620189E-2</v>
      </c>
      <c r="AI92">
        <v>3.8579333569712826E-2</v>
      </c>
      <c r="AJ92">
        <v>6.7228435893449623E-2</v>
      </c>
      <c r="AK92">
        <v>3.3588755542288906E-2</v>
      </c>
      <c r="AL92">
        <v>-2.5160362541148951E-3</v>
      </c>
      <c r="AM92">
        <v>-1.8735976470037052E-2</v>
      </c>
      <c r="AN92">
        <v>-1.0179504222786961E-2</v>
      </c>
      <c r="AO92">
        <v>3.6385858411071781E-2</v>
      </c>
      <c r="AP92">
        <v>2.1852034511983698E-2</v>
      </c>
      <c r="AQ92">
        <v>4.8504364898758867E-2</v>
      </c>
      <c r="AR92">
        <v>-1.6337148492608367E-2</v>
      </c>
      <c r="AS92">
        <v>-1.6337148492608367E-2</v>
      </c>
      <c r="AT92">
        <v>3.1626670334402918E-2</v>
      </c>
      <c r="AU92">
        <v>2.02382149572089E-3</v>
      </c>
      <c r="AV92">
        <v>4.3550407476216801E-2</v>
      </c>
      <c r="AW92">
        <v>2.0863712394468825E-3</v>
      </c>
      <c r="AX92">
        <v>-5.7380608651719567E-2</v>
      </c>
      <c r="AY92">
        <v>7.5356904939965719E-2</v>
      </c>
      <c r="AZ92">
        <v>-2.654795537731558E-2</v>
      </c>
      <c r="BA92">
        <v>-7.5896708163006865E-3</v>
      </c>
      <c r="BB92">
        <v>-3.3370289911655138E-2</v>
      </c>
      <c r="BC92">
        <v>4.9713246222903851E-2</v>
      </c>
      <c r="BD92">
        <v>-1.7610308693436993E-2</v>
      </c>
      <c r="BE92">
        <v>-2.3921772027129029E-2</v>
      </c>
      <c r="BF92">
        <v>-2.9278875986593622E-3</v>
      </c>
      <c r="BG92">
        <v>8.2687551591091035E-2</v>
      </c>
      <c r="BH92">
        <v>5.2554324046818535E-2</v>
      </c>
      <c r="BI92">
        <v>2.0871950241874548E-2</v>
      </c>
      <c r="BJ92">
        <v>9.3726338471456394E-2</v>
      </c>
      <c r="BK92">
        <v>2.0215247805243863E-2</v>
      </c>
      <c r="BL92">
        <v>-6.1778482456699313E-2</v>
      </c>
      <c r="BM92">
        <v>-5.6708322864489291E-2</v>
      </c>
      <c r="BN92">
        <v>4.6217880801657396E-2</v>
      </c>
      <c r="BO92">
        <v>-3.7860270139969399E-3</v>
      </c>
      <c r="BP92">
        <v>4.4369779439303314E-2</v>
      </c>
      <c r="BQ92">
        <v>3.8363768202455961E-2</v>
      </c>
      <c r="BR92">
        <v>3.8363768202455961E-2</v>
      </c>
      <c r="BS92">
        <v>-1.196767961504297E-2</v>
      </c>
      <c r="BT92">
        <v>7.0713285224812905E-2</v>
      </c>
      <c r="BU92">
        <v>2.4461411149190038E-2</v>
      </c>
      <c r="BV92">
        <v>4.3679171558463181E-2</v>
      </c>
      <c r="BW92">
        <v>4.759850308441399E-2</v>
      </c>
      <c r="BX92">
        <v>7.0085804030372012E-3</v>
      </c>
      <c r="BY92">
        <v>1.9686628735971046E-2</v>
      </c>
      <c r="BZ92">
        <v>2.8881394809382177E-2</v>
      </c>
      <c r="CA92">
        <v>-2.0913689854857087E-2</v>
      </c>
      <c r="CB92">
        <v>-4.613384696590328E-2</v>
      </c>
      <c r="CC92">
        <v>-4.613384696590328E-2</v>
      </c>
      <c r="CD92">
        <v>5.5296417584595858E-2</v>
      </c>
      <c r="CE92">
        <v>3.6949866143358268E-2</v>
      </c>
      <c r="CF92">
        <v>4.1466775571308123E-2</v>
      </c>
    </row>
    <row r="93" spans="5:84" x14ac:dyDescent="0.25">
      <c r="E93">
        <v>2.6453590314232223E-2</v>
      </c>
      <c r="F93">
        <v>7.6593163844699524E-2</v>
      </c>
      <c r="G93">
        <v>6.2221332919741329E-2</v>
      </c>
      <c r="H93">
        <v>2.6413854933637904E-4</v>
      </c>
      <c r="I93">
        <v>2.6453590314232223E-2</v>
      </c>
      <c r="J93">
        <v>2.4627590047699321E-2</v>
      </c>
      <c r="K93">
        <v>2.9926154020464502E-2</v>
      </c>
      <c r="L93">
        <v>4.132306498201066E-3</v>
      </c>
      <c r="M93">
        <v>2.1393295779601307E-2</v>
      </c>
      <c r="N93">
        <v>-7.8996232390110555E-4</v>
      </c>
      <c r="O93">
        <v>2.3309400716187423E-2</v>
      </c>
      <c r="P93">
        <v>-7.8996232390110555E-4</v>
      </c>
      <c r="Q93">
        <v>-3.6497455524740874E-2</v>
      </c>
      <c r="R93">
        <v>-5.9318169684488553E-3</v>
      </c>
      <c r="S93">
        <v>2.9861877029088546E-2</v>
      </c>
      <c r="T93">
        <v>2.447865081937789E-2</v>
      </c>
      <c r="U93">
        <v>-3.206995898799192E-3</v>
      </c>
      <c r="V93">
        <v>-1.2382141955840253E-2</v>
      </c>
      <c r="W93">
        <v>-8.3330309438072181E-3</v>
      </c>
      <c r="X93">
        <v>-1.3361751751575279E-2</v>
      </c>
      <c r="Y93">
        <v>-5.6318231205687297E-2</v>
      </c>
      <c r="Z93">
        <v>-1.0497253527293415E-2</v>
      </c>
      <c r="AA93">
        <v>2.3907333580151235E-2</v>
      </c>
      <c r="AB93">
        <v>3.5845620106894682E-2</v>
      </c>
      <c r="AC93">
        <v>-4.0704158648970923E-3</v>
      </c>
      <c r="AD93">
        <v>-3.4862888839528039E-3</v>
      </c>
      <c r="AE93">
        <v>4.3941097864982903E-3</v>
      </c>
      <c r="AF93">
        <v>2.3907333580151235E-2</v>
      </c>
      <c r="AG93">
        <v>2.6220042856086756E-2</v>
      </c>
      <c r="AH93">
        <v>1.997659117375844E-2</v>
      </c>
      <c r="AI93">
        <v>3.346621241103942E-2</v>
      </c>
      <c r="AJ93">
        <v>3.97661295610372E-2</v>
      </c>
      <c r="AK93">
        <v>5.3163315985794379E-2</v>
      </c>
      <c r="AL93">
        <v>-3.6649243137220677E-2</v>
      </c>
      <c r="AM93">
        <v>-1.0936360477175278E-2</v>
      </c>
      <c r="AN93">
        <v>2.1843717272317653E-2</v>
      </c>
      <c r="AO93">
        <v>5.2455981808095187E-2</v>
      </c>
      <c r="AP93">
        <v>1.6725887681889151E-2</v>
      </c>
      <c r="AQ93">
        <v>-2.2861448021790354E-3</v>
      </c>
      <c r="AR93">
        <v>4.3554941416332205E-3</v>
      </c>
      <c r="AS93">
        <v>4.3554941416332205E-3</v>
      </c>
      <c r="AT93">
        <v>2.015666824652057E-2</v>
      </c>
      <c r="AU93">
        <v>1.9536756490770135E-2</v>
      </c>
      <c r="AV93">
        <v>2.2771634405444663E-2</v>
      </c>
      <c r="AW93">
        <v>9.4277355792609097E-3</v>
      </c>
      <c r="AX93">
        <v>-3.7575994318297168E-2</v>
      </c>
      <c r="AY93">
        <v>3.5415598199137671E-2</v>
      </c>
      <c r="AZ93">
        <v>-1.4995821835265266E-2</v>
      </c>
      <c r="BA93">
        <v>-3.9264795454188595E-3</v>
      </c>
      <c r="BB93">
        <v>-1.0539321230823351E-2</v>
      </c>
      <c r="BC93">
        <v>4.2948598470344712E-2</v>
      </c>
      <c r="BD93">
        <v>-1.1786503803830894E-2</v>
      </c>
      <c r="BE93">
        <v>-1.2487719983476198E-2</v>
      </c>
      <c r="BF93">
        <v>-2.0584978204896132E-5</v>
      </c>
      <c r="BG93">
        <v>2.7304028765275157E-2</v>
      </c>
      <c r="BH93">
        <v>3.2025390988182023E-2</v>
      </c>
      <c r="BI93">
        <v>6.8495255021609469E-3</v>
      </c>
      <c r="BJ93">
        <v>2.9225581019545921E-2</v>
      </c>
      <c r="BK93">
        <v>2.5002047500541968E-2</v>
      </c>
      <c r="BL93">
        <v>-3.4488376391128672E-2</v>
      </c>
      <c r="BM93">
        <v>-3.3570153544857317E-2</v>
      </c>
      <c r="BN93">
        <v>2.6305349136790834E-2</v>
      </c>
      <c r="BO93">
        <v>6.965579364184793E-3</v>
      </c>
      <c r="BP93">
        <v>4.0914545835119165E-2</v>
      </c>
      <c r="BQ93">
        <v>2.9949017833529601E-2</v>
      </c>
      <c r="BR93">
        <v>2.9949017833529601E-2</v>
      </c>
      <c r="BS93">
        <v>1.0788321766787401E-2</v>
      </c>
      <c r="BT93">
        <v>5.5677687400430331E-2</v>
      </c>
      <c r="BU93">
        <v>-4.2291920561526863E-3</v>
      </c>
      <c r="BV93">
        <v>3.2039450372864708E-2</v>
      </c>
      <c r="BW93">
        <v>3.2567130632188801E-2</v>
      </c>
      <c r="BX93">
        <v>1.3195899821104362E-2</v>
      </c>
      <c r="BY93">
        <v>1.8150019716775212E-2</v>
      </c>
      <c r="BZ93">
        <v>2.94336709473354E-2</v>
      </c>
      <c r="CA93">
        <v>-1.5671303199253195E-2</v>
      </c>
      <c r="CB93">
        <v>-1.6058652219767988E-2</v>
      </c>
      <c r="CC93">
        <v>-1.6058652219767988E-2</v>
      </c>
      <c r="CD93">
        <v>4.0714866515158099E-2</v>
      </c>
      <c r="CE93">
        <v>3.6084081648759259E-2</v>
      </c>
      <c r="CF93">
        <v>3.3449251567442495E-2</v>
      </c>
    </row>
    <row r="94" spans="5:84" x14ac:dyDescent="0.25">
      <c r="E94">
        <v>-9.4733483778203387E-3</v>
      </c>
      <c r="F94">
        <v>-2.1795713997426389E-2</v>
      </c>
      <c r="G94">
        <v>2.6413854908443821E-4</v>
      </c>
      <c r="H94">
        <v>0.22723515127241328</v>
      </c>
      <c r="I94">
        <v>-9.4733483778203387E-3</v>
      </c>
      <c r="J94">
        <v>-5.9473715594077371E-3</v>
      </c>
      <c r="K94">
        <v>5.3046822060004474E-2</v>
      </c>
      <c r="L94">
        <v>4.4052223677458591E-2</v>
      </c>
      <c r="M94">
        <v>3.2961285873107163E-2</v>
      </c>
      <c r="N94">
        <v>2.3821148571858963E-3</v>
      </c>
      <c r="O94">
        <v>-2.2895352249578681E-2</v>
      </c>
      <c r="P94">
        <v>2.3821148571858963E-3</v>
      </c>
      <c r="Q94">
        <v>-2.487689786106325E-2</v>
      </c>
      <c r="R94">
        <v>-7.1196836203482133E-2</v>
      </c>
      <c r="S94">
        <v>2.4297414157059636E-2</v>
      </c>
      <c r="T94">
        <v>2.4963733552734433E-2</v>
      </c>
      <c r="U94">
        <v>5.5160668206582691E-2</v>
      </c>
      <c r="V94">
        <v>8.3937072308570664E-3</v>
      </c>
      <c r="W94">
        <v>1.4504816537924958E-2</v>
      </c>
      <c r="X94">
        <v>-4.6519809418642637E-3</v>
      </c>
      <c r="Y94">
        <v>0.11375261573181686</v>
      </c>
      <c r="Z94">
        <v>2.1557699102638418E-3</v>
      </c>
      <c r="AA94">
        <v>1.1066391727381983E-2</v>
      </c>
      <c r="AB94">
        <v>9.3880905974241619E-2</v>
      </c>
      <c r="AC94">
        <v>-2.3769959439052409E-2</v>
      </c>
      <c r="AD94">
        <v>-4.1157495879786496E-2</v>
      </c>
      <c r="AE94">
        <v>2.7030259210349197E-2</v>
      </c>
      <c r="AF94">
        <v>1.1066391727381983E-2</v>
      </c>
      <c r="AG94">
        <v>-2.6005790187510834E-2</v>
      </c>
      <c r="AH94">
        <v>4.1433253029645761E-2</v>
      </c>
      <c r="AI94">
        <v>-1.3222787910194355E-2</v>
      </c>
      <c r="AJ94">
        <v>-3.1782610137247556E-2</v>
      </c>
      <c r="AK94">
        <v>7.1152404105153139E-2</v>
      </c>
      <c r="AL94">
        <v>-6.5891354427933341E-2</v>
      </c>
      <c r="AM94">
        <v>-0.10689595816327481</v>
      </c>
      <c r="AN94">
        <v>1.3803216276277919E-2</v>
      </c>
      <c r="AO94">
        <v>1.9325687618812728E-2</v>
      </c>
      <c r="AP94">
        <v>2.7882756334463316E-2</v>
      </c>
      <c r="AQ94">
        <v>-7.7068670339482712E-2</v>
      </c>
      <c r="AR94">
        <v>-1.2213826212669546E-2</v>
      </c>
      <c r="AS94">
        <v>-1.2213826212669546E-2</v>
      </c>
      <c r="AT94">
        <v>5.8978837411908527E-2</v>
      </c>
      <c r="AU94">
        <v>2.9645362550867888E-3</v>
      </c>
      <c r="AV94">
        <v>-1.2795807675723209E-2</v>
      </c>
      <c r="AW94">
        <v>-1.8156425025770861E-2</v>
      </c>
      <c r="AX94">
        <v>-2.5315043037602371E-2</v>
      </c>
      <c r="AY94">
        <v>-4.093529947259654E-2</v>
      </c>
      <c r="AZ94">
        <v>8.2250168275769878E-2</v>
      </c>
      <c r="BA94">
        <v>-4.4988462689449726E-2</v>
      </c>
      <c r="BB94">
        <v>-6.7412944603520597E-2</v>
      </c>
      <c r="BC94">
        <v>4.2710994619087631E-2</v>
      </c>
      <c r="BD94">
        <v>-1.7584408362003263E-2</v>
      </c>
      <c r="BE94">
        <v>-1.2536731833919854E-2</v>
      </c>
      <c r="BF94">
        <v>8.6297654059965395E-2</v>
      </c>
      <c r="BG94">
        <v>1.7839615038114601E-2</v>
      </c>
      <c r="BH94">
        <v>-8.9877013153807327E-3</v>
      </c>
      <c r="BI94">
        <v>0.14315135902773748</v>
      </c>
      <c r="BJ94">
        <v>-6.6798252450584683E-2</v>
      </c>
      <c r="BK94">
        <v>1.5576434051945767E-2</v>
      </c>
      <c r="BL94">
        <v>3.5027089430715731E-2</v>
      </c>
      <c r="BM94">
        <v>7.6057916139073978E-2</v>
      </c>
      <c r="BN94">
        <v>-1.7814578557599398E-2</v>
      </c>
      <c r="BO94">
        <v>1.037669913024182E-2</v>
      </c>
      <c r="BP94">
        <v>-2.4575618870116032E-2</v>
      </c>
      <c r="BQ94">
        <v>2.2780586709933288E-2</v>
      </c>
      <c r="BR94">
        <v>2.2780586709933288E-2</v>
      </c>
      <c r="BS94">
        <v>2.2945724367892863E-2</v>
      </c>
      <c r="BT94">
        <v>-4.9257699232309826E-2</v>
      </c>
      <c r="BU94">
        <v>9.7122702826410515E-2</v>
      </c>
      <c r="BV94">
        <v>2.3444987533820794E-2</v>
      </c>
      <c r="BW94">
        <v>8.3567311833736557E-3</v>
      </c>
      <c r="BX94">
        <v>4.5163186450639214E-2</v>
      </c>
      <c r="BY94">
        <v>4.0618499859846058E-2</v>
      </c>
      <c r="BZ94">
        <v>2.6934434471054914E-2</v>
      </c>
      <c r="CA94">
        <v>0.1024823622920716</v>
      </c>
      <c r="CB94">
        <v>6.3536991414908553E-2</v>
      </c>
      <c r="CC94">
        <v>6.3536991414908553E-2</v>
      </c>
      <c r="CD94">
        <v>-3.1921559943199077E-2</v>
      </c>
      <c r="CE94">
        <v>-1.5560882838420087E-2</v>
      </c>
      <c r="CF94">
        <v>2.0456128091225021E-3</v>
      </c>
    </row>
    <row r="95" spans="5:84" x14ac:dyDescent="0.25">
      <c r="E95">
        <v>0.10375383278718991</v>
      </c>
      <c r="F95">
        <v>3.0742005080864332E-3</v>
      </c>
      <c r="G95">
        <v>2.6453590310209329E-2</v>
      </c>
      <c r="H95">
        <v>-9.4733483824262221E-3</v>
      </c>
      <c r="I95">
        <v>0.10375383278718991</v>
      </c>
      <c r="J95">
        <v>0.10420610533869229</v>
      </c>
      <c r="K95">
        <v>2.9563242538950124E-2</v>
      </c>
      <c r="L95">
        <v>-1.6265150939924602E-2</v>
      </c>
      <c r="M95">
        <v>4.2991178625795851E-2</v>
      </c>
      <c r="N95">
        <v>-1.9132540045331881E-2</v>
      </c>
      <c r="O95">
        <v>1.1261380956512052E-2</v>
      </c>
      <c r="P95">
        <v>-1.9132540045331881E-2</v>
      </c>
      <c r="Q95">
        <v>1.310250246718947E-2</v>
      </c>
      <c r="R95">
        <v>2.1995942156330162E-2</v>
      </c>
      <c r="S95">
        <v>1.8955921370356926E-2</v>
      </c>
      <c r="T95">
        <v>1.9548781481861677E-2</v>
      </c>
      <c r="U95">
        <v>-4.0394900536859235E-2</v>
      </c>
      <c r="V95">
        <v>4.0016980592512685E-3</v>
      </c>
      <c r="W95">
        <v>4.23800230555329E-2</v>
      </c>
      <c r="X95">
        <v>-3.3430999905809194E-2</v>
      </c>
      <c r="Y95">
        <v>-8.1939263737217521E-3</v>
      </c>
      <c r="Z95">
        <v>6.9646648976804892E-2</v>
      </c>
      <c r="AA95">
        <v>-6.3358023089473692E-3</v>
      </c>
      <c r="AB95">
        <v>1.6705821481815541E-2</v>
      </c>
      <c r="AC95">
        <v>2.4006646305274576E-2</v>
      </c>
      <c r="AD95">
        <v>-6.2560489174388056E-3</v>
      </c>
      <c r="AE95">
        <v>-5.5239115599527988E-3</v>
      </c>
      <c r="AF95">
        <v>-6.3358023089473692E-3</v>
      </c>
      <c r="AG95">
        <v>7.6294556144033548E-2</v>
      </c>
      <c r="AH95">
        <v>3.4640025806536107E-2</v>
      </c>
      <c r="AI95">
        <v>3.8515569739429323E-3</v>
      </c>
      <c r="AJ95">
        <v>2.5808215925150813E-2</v>
      </c>
      <c r="AK95">
        <v>9.8418469069435355E-3</v>
      </c>
      <c r="AL95">
        <v>-8.5282375469113436E-3</v>
      </c>
      <c r="AM95">
        <v>-1.5829267806901914E-3</v>
      </c>
      <c r="AN95">
        <v>6.4834106529197216E-2</v>
      </c>
      <c r="AO95">
        <v>4.4325204177506128E-2</v>
      </c>
      <c r="AP95">
        <v>-1.5062664100349343E-2</v>
      </c>
      <c r="AQ95">
        <v>-8.5584855102033286E-3</v>
      </c>
      <c r="AR95">
        <v>-1.8999040708261417E-2</v>
      </c>
      <c r="AS95">
        <v>-1.8999040708261417E-2</v>
      </c>
      <c r="AT95">
        <v>1.3242344271722856E-2</v>
      </c>
      <c r="AU95">
        <v>-2.549166913593609E-3</v>
      </c>
      <c r="AV95">
        <v>-6.6693061284735788E-3</v>
      </c>
      <c r="AW95">
        <v>4.8004441251036728E-2</v>
      </c>
      <c r="AX95">
        <v>-1.8651570772875936E-2</v>
      </c>
      <c r="AY95">
        <v>2.5822371087857454E-3</v>
      </c>
      <c r="AZ95">
        <v>-1.5774777700577891E-2</v>
      </c>
      <c r="BA95">
        <v>-3.6233353530653045E-3</v>
      </c>
      <c r="BB95">
        <v>-1.4907321994127781E-2</v>
      </c>
      <c r="BC95">
        <v>5.5973217053867652E-3</v>
      </c>
      <c r="BD95">
        <v>9.3931765837474701E-3</v>
      </c>
      <c r="BE95">
        <v>8.1318425377510661E-3</v>
      </c>
      <c r="BF95">
        <v>-1.9551576585959796E-2</v>
      </c>
      <c r="BG95">
        <v>-7.0761812595422274E-2</v>
      </c>
      <c r="BH95">
        <v>3.266534183052569E-2</v>
      </c>
      <c r="BI95">
        <v>-7.4616682342329738E-2</v>
      </c>
      <c r="BJ95">
        <v>-1.6788133408048855E-3</v>
      </c>
      <c r="BK95">
        <v>4.7630793349713541E-2</v>
      </c>
      <c r="BL95">
        <v>6.9655568341563112E-3</v>
      </c>
      <c r="BM95">
        <v>5.0215541690384835E-2</v>
      </c>
      <c r="BN95">
        <v>-1.1072013924469631E-2</v>
      </c>
      <c r="BO95">
        <v>3.366257108048204E-2</v>
      </c>
      <c r="BP95">
        <v>4.0399517831905318E-2</v>
      </c>
      <c r="BQ95">
        <v>-1.4944988351637434E-2</v>
      </c>
      <c r="BR95">
        <v>-1.4944988351637434E-2</v>
      </c>
      <c r="BS95">
        <v>5.1927730960018653E-2</v>
      </c>
      <c r="BT95">
        <v>2.2863600570015713E-2</v>
      </c>
      <c r="BU95">
        <v>-5.2239598294301054E-2</v>
      </c>
      <c r="BV95">
        <v>5.6206998398390939E-3</v>
      </c>
      <c r="BW95">
        <v>2.3438794855540845E-2</v>
      </c>
      <c r="BX95">
        <v>1.1487836018598735E-2</v>
      </c>
      <c r="BY95">
        <v>8.2408522519069882E-3</v>
      </c>
      <c r="BZ95">
        <v>4.1280187961338033E-2</v>
      </c>
      <c r="CA95">
        <v>9.4832731423674099E-3</v>
      </c>
      <c r="CB95">
        <v>5.0266050953445163E-2</v>
      </c>
      <c r="CC95">
        <v>5.0266050953445163E-2</v>
      </c>
      <c r="CD95">
        <v>4.3877727751832934E-2</v>
      </c>
      <c r="CE95">
        <v>1.4074502532758271E-2</v>
      </c>
      <c r="CF95">
        <v>1.7876463021772288E-2</v>
      </c>
    </row>
    <row r="96" spans="5:84" x14ac:dyDescent="0.25">
      <c r="E96">
        <v>0.10420610534418991</v>
      </c>
      <c r="F96">
        <v>-8.0765329518363294E-4</v>
      </c>
      <c r="G96">
        <v>2.4627590049201745E-2</v>
      </c>
      <c r="H96">
        <v>-5.9473715584940079E-3</v>
      </c>
      <c r="I96">
        <v>0.10420610534418991</v>
      </c>
      <c r="J96">
        <v>0.10703834028612043</v>
      </c>
      <c r="K96">
        <v>3.3629472939223901E-2</v>
      </c>
      <c r="L96">
        <v>-1.6018121342388364E-2</v>
      </c>
      <c r="M96">
        <v>4.4168352101080111E-2</v>
      </c>
      <c r="N96">
        <v>-2.0251718062720706E-2</v>
      </c>
      <c r="O96">
        <v>1.4475756649197424E-2</v>
      </c>
      <c r="P96">
        <v>-2.0251718062720706E-2</v>
      </c>
      <c r="Q96">
        <v>1.7554940969384966E-2</v>
      </c>
      <c r="R96">
        <v>1.4023336409183448E-2</v>
      </c>
      <c r="S96">
        <v>2.7997691988169995E-2</v>
      </c>
      <c r="T96">
        <v>2.8282050035525766E-2</v>
      </c>
      <c r="U96">
        <v>-3.127398661654901E-2</v>
      </c>
      <c r="V96">
        <v>2.7249108506107317E-3</v>
      </c>
      <c r="W96">
        <v>3.798807734752041E-2</v>
      </c>
      <c r="X96">
        <v>-3.3030269875971768E-2</v>
      </c>
      <c r="Y96">
        <v>-1.0849899802309465E-3</v>
      </c>
      <c r="Z96">
        <v>7.7206590063690669E-2</v>
      </c>
      <c r="AA96">
        <v>-3.6293877300372646E-3</v>
      </c>
      <c r="AB96">
        <v>2.2728202311171605E-2</v>
      </c>
      <c r="AC96">
        <v>3.0915048413632643E-2</v>
      </c>
      <c r="AD96">
        <v>-2.7148467123774417E-3</v>
      </c>
      <c r="AE96">
        <v>-6.2071026804194906E-3</v>
      </c>
      <c r="AF96">
        <v>-3.6293877300372646E-3</v>
      </c>
      <c r="AG96">
        <v>7.5948519147142582E-2</v>
      </c>
      <c r="AH96">
        <v>3.4064151770039755E-2</v>
      </c>
      <c r="AI96">
        <v>6.6646212794117116E-3</v>
      </c>
      <c r="AJ96">
        <v>2.7974720246843693E-2</v>
      </c>
      <c r="AK96">
        <v>1.5092688963753445E-2</v>
      </c>
      <c r="AL96">
        <v>-1.4887689298672874E-2</v>
      </c>
      <c r="AM96">
        <v>4.043379731685337E-3</v>
      </c>
      <c r="AN96">
        <v>6.0169476425564625E-2</v>
      </c>
      <c r="AO96">
        <v>4.334529804702536E-2</v>
      </c>
      <c r="AP96">
        <v>-1.3084059111741098E-2</v>
      </c>
      <c r="AQ96">
        <v>-3.0245351306580542E-2</v>
      </c>
      <c r="AR96">
        <v>-2.0005514012806411E-2</v>
      </c>
      <c r="AS96">
        <v>-2.0005514012806411E-2</v>
      </c>
      <c r="AT96">
        <v>7.7539001021361131E-3</v>
      </c>
      <c r="AU96">
        <v>-2.4136346311645906E-3</v>
      </c>
      <c r="AV96">
        <v>-1.3647416967100812E-2</v>
      </c>
      <c r="AW96">
        <v>4.4649977104736088E-2</v>
      </c>
      <c r="AX96">
        <v>-9.9735513599434611E-3</v>
      </c>
      <c r="AY96">
        <v>-1.1482963549106773E-2</v>
      </c>
      <c r="AZ96">
        <v>-1.5612052454323108E-2</v>
      </c>
      <c r="BA96">
        <v>-4.361053323827177E-3</v>
      </c>
      <c r="BB96">
        <v>-7.5888888235599861E-3</v>
      </c>
      <c r="BC96">
        <v>-3.3876265739785638E-3</v>
      </c>
      <c r="BD96">
        <v>9.7170758112781336E-3</v>
      </c>
      <c r="BE96">
        <v>8.9705705446660178E-3</v>
      </c>
      <c r="BF96">
        <v>-1.1011531442345499E-2</v>
      </c>
      <c r="BG96">
        <v>-6.5188412744990348E-2</v>
      </c>
      <c r="BH96">
        <v>3.3621752731227167E-2</v>
      </c>
      <c r="BI96">
        <v>-8.7136256981624652E-2</v>
      </c>
      <c r="BJ96">
        <v>2.5414772828946941E-3</v>
      </c>
      <c r="BK96">
        <v>4.9373668671307852E-2</v>
      </c>
      <c r="BL96">
        <v>8.0344475464028675E-3</v>
      </c>
      <c r="BM96">
        <v>5.1623650060641027E-2</v>
      </c>
      <c r="BN96">
        <v>-1.7703659643617087E-2</v>
      </c>
      <c r="BO96">
        <v>3.4996779982468973E-2</v>
      </c>
      <c r="BP96">
        <v>3.9371233376348277E-2</v>
      </c>
      <c r="BQ96">
        <v>-2.2899617353411131E-2</v>
      </c>
      <c r="BR96">
        <v>-2.2899617353411131E-2</v>
      </c>
      <c r="BS96">
        <v>5.6110669388126991E-2</v>
      </c>
      <c r="BT96">
        <v>1.9893678559861405E-2</v>
      </c>
      <c r="BU96">
        <v>-4.9284390988615812E-2</v>
      </c>
      <c r="BV96">
        <v>2.3956693670835194E-3</v>
      </c>
      <c r="BW96">
        <v>2.2364927150504116E-2</v>
      </c>
      <c r="BX96">
        <v>1.1228573621084967E-2</v>
      </c>
      <c r="BY96">
        <v>7.5976045440950685E-3</v>
      </c>
      <c r="BZ96">
        <v>3.4805080453295209E-2</v>
      </c>
      <c r="CA96">
        <v>1.3814710481340461E-2</v>
      </c>
      <c r="CB96">
        <v>4.6070069394481467E-2</v>
      </c>
      <c r="CC96">
        <v>4.6070069394481467E-2</v>
      </c>
      <c r="CD96">
        <v>4.1677059456069504E-2</v>
      </c>
      <c r="CE96">
        <v>1.2921632131688635E-2</v>
      </c>
      <c r="CF96">
        <v>2.2985651382793612E-2</v>
      </c>
    </row>
    <row r="97" spans="3:84" x14ac:dyDescent="0.25">
      <c r="E97">
        <v>2.9563242543255597E-2</v>
      </c>
      <c r="F97">
        <v>2.1663199328018412E-2</v>
      </c>
      <c r="G97">
        <v>2.9926154020246093E-2</v>
      </c>
      <c r="H97">
        <v>5.3046822059979626E-2</v>
      </c>
      <c r="I97">
        <v>2.9563242543255597E-2</v>
      </c>
      <c r="J97">
        <v>3.3629472938009441E-2</v>
      </c>
      <c r="K97">
        <v>6.3727588800803592E-2</v>
      </c>
      <c r="L97">
        <v>4.1858128252523677E-2</v>
      </c>
      <c r="M97">
        <v>3.8769974822920023E-2</v>
      </c>
      <c r="N97">
        <v>-1.6068788161155589E-2</v>
      </c>
      <c r="O97">
        <v>3.9656256751113922E-2</v>
      </c>
      <c r="P97">
        <v>-1.6068788161155589E-2</v>
      </c>
      <c r="Q97">
        <v>3.1115035716953579E-2</v>
      </c>
      <c r="R97">
        <v>-5.8890772063151867E-2</v>
      </c>
      <c r="S97">
        <v>2.5704128230486414E-2</v>
      </c>
      <c r="T97">
        <v>2.3788849498091263E-2</v>
      </c>
      <c r="U97">
        <v>-7.8161124335617005E-3</v>
      </c>
      <c r="V97">
        <v>-1.133920127062886E-2</v>
      </c>
      <c r="W97">
        <v>2.6483690481911182E-2</v>
      </c>
      <c r="X97">
        <v>-2.6676472850359789E-2</v>
      </c>
      <c r="Y97">
        <v>1.9827015997273822E-2</v>
      </c>
      <c r="Z97">
        <v>1.7944338655343783E-3</v>
      </c>
      <c r="AA97">
        <v>1.3273187725201863E-2</v>
      </c>
      <c r="AB97">
        <v>7.8628944786516108E-2</v>
      </c>
      <c r="AC97">
        <v>4.4078709335251681E-3</v>
      </c>
      <c r="AD97">
        <v>1.0760158738793463E-2</v>
      </c>
      <c r="AE97">
        <v>1.6788012803221508E-2</v>
      </c>
      <c r="AF97">
        <v>1.3273187725201863E-2</v>
      </c>
      <c r="AG97">
        <v>2.3688927422041484E-2</v>
      </c>
      <c r="AH97">
        <v>3.7715867410039294E-2</v>
      </c>
      <c r="AI97">
        <v>3.5758638096357931E-2</v>
      </c>
      <c r="AJ97">
        <v>4.0456394896674075E-3</v>
      </c>
      <c r="AK97">
        <v>7.4696703367661793E-2</v>
      </c>
      <c r="AL97">
        <v>-4.4371082567158257E-2</v>
      </c>
      <c r="AM97">
        <v>-8.1428749453493487E-3</v>
      </c>
      <c r="AN97">
        <v>1.7931943496506952E-2</v>
      </c>
      <c r="AO97">
        <v>8.3146185897738367E-3</v>
      </c>
      <c r="AP97">
        <v>7.0169408097654346E-3</v>
      </c>
      <c r="AQ97">
        <v>-1.82362390979076E-2</v>
      </c>
      <c r="AR97">
        <v>-2.1587233509279616E-2</v>
      </c>
      <c r="AS97">
        <v>-2.1587233509279616E-2</v>
      </c>
      <c r="AT97">
        <v>1.9567589176482603E-2</v>
      </c>
      <c r="AU97">
        <v>-1.3334766377280816E-2</v>
      </c>
      <c r="AV97">
        <v>-3.4150170015384229E-2</v>
      </c>
      <c r="AW97">
        <v>2.0615614921623768E-2</v>
      </c>
      <c r="AX97">
        <v>-1.3151613041903598E-2</v>
      </c>
      <c r="AY97">
        <v>-1.2440510421366693E-2</v>
      </c>
      <c r="AZ97">
        <v>9.0908242041049664E-3</v>
      </c>
      <c r="BA97">
        <v>-1.9180004519794847E-4</v>
      </c>
      <c r="BB97">
        <v>1.4443696847048562E-2</v>
      </c>
      <c r="BC97">
        <v>1.7605344809442175E-2</v>
      </c>
      <c r="BD97">
        <v>1.7495930085241432E-2</v>
      </c>
      <c r="BE97">
        <v>2.1114435003623921E-2</v>
      </c>
      <c r="BF97">
        <v>4.923411724043103E-2</v>
      </c>
      <c r="BG97">
        <v>1.9287387986448454E-2</v>
      </c>
      <c r="BH97">
        <v>1.5719768140725315E-2</v>
      </c>
      <c r="BI97">
        <v>3.3239353991916937E-3</v>
      </c>
      <c r="BJ97">
        <v>-1.5507830001092751E-2</v>
      </c>
      <c r="BK97">
        <v>1.6107541703772543E-2</v>
      </c>
      <c r="BL97">
        <v>1.93966913401451E-2</v>
      </c>
      <c r="BM97">
        <v>1.1880517076168357E-2</v>
      </c>
      <c r="BN97">
        <v>-1.8429958290783199E-3</v>
      </c>
      <c r="BO97">
        <v>1.9475849821965527E-2</v>
      </c>
      <c r="BP97">
        <v>2.5027512458827422E-2</v>
      </c>
      <c r="BQ97">
        <v>1.0038957063311899E-2</v>
      </c>
      <c r="BR97">
        <v>1.0038957063311899E-2</v>
      </c>
      <c r="BS97">
        <v>3.4587895694694046E-2</v>
      </c>
      <c r="BT97">
        <v>-3.5255738926804753E-3</v>
      </c>
      <c r="BU97">
        <v>-1.4059426335521097E-2</v>
      </c>
      <c r="BV97">
        <v>5.915839544100826E-3</v>
      </c>
      <c r="BW97">
        <v>2.4885543898250234E-2</v>
      </c>
      <c r="BX97">
        <v>4.8845739624736498E-2</v>
      </c>
      <c r="BY97">
        <v>4.7746392571177534E-2</v>
      </c>
      <c r="BZ97">
        <v>1.93887109961354E-2</v>
      </c>
      <c r="CA97">
        <v>3.988402125564755E-3</v>
      </c>
      <c r="CB97">
        <v>-3.2158863044174903E-2</v>
      </c>
      <c r="CC97">
        <v>-3.2158863044174903E-2</v>
      </c>
      <c r="CD97">
        <v>3.2807707862081148E-3</v>
      </c>
      <c r="CE97">
        <v>3.189588003581835E-2</v>
      </c>
      <c r="CF97">
        <v>2.6889487324103137E-2</v>
      </c>
    </row>
    <row r="98" spans="3:84" x14ac:dyDescent="0.25">
      <c r="E98">
        <v>-1.6265150933806011E-2</v>
      </c>
      <c r="F98">
        <v>2.9223712320971956E-2</v>
      </c>
      <c r="G98">
        <v>4.1323064990322622E-3</v>
      </c>
      <c r="H98">
        <v>4.4052223678787944E-2</v>
      </c>
      <c r="I98">
        <v>-1.6265150933806011E-2</v>
      </c>
      <c r="J98">
        <v>-1.6018121341809716E-2</v>
      </c>
      <c r="K98">
        <v>4.1858128253844384E-2</v>
      </c>
      <c r="L98">
        <v>0.14367730820519098</v>
      </c>
      <c r="M98">
        <v>3.8244987452373869E-2</v>
      </c>
      <c r="N98">
        <v>-4.7501563397341268E-2</v>
      </c>
      <c r="O98">
        <v>1.5088889540319672E-2</v>
      </c>
      <c r="P98">
        <v>-4.7501563397341268E-2</v>
      </c>
      <c r="Q98">
        <v>0.10484429517014962</v>
      </c>
      <c r="R98">
        <v>-1.0791547669047857E-2</v>
      </c>
      <c r="S98">
        <v>2.8560016941772681E-3</v>
      </c>
      <c r="T98">
        <v>2.9408079309838075E-3</v>
      </c>
      <c r="U98">
        <v>1.588287931313076E-2</v>
      </c>
      <c r="V98">
        <v>-2.5990510119563992E-3</v>
      </c>
      <c r="W98">
        <v>6.3768335032170498E-3</v>
      </c>
      <c r="X98">
        <v>-4.5730885423528239E-2</v>
      </c>
      <c r="Y98">
        <v>8.3477981754580127E-2</v>
      </c>
      <c r="Z98">
        <v>-4.1802167929335526E-2</v>
      </c>
      <c r="AA98">
        <v>5.4011311311083499E-3</v>
      </c>
      <c r="AB98">
        <v>1.2886537696866596E-2</v>
      </c>
      <c r="AC98">
        <v>1.7022093464854171E-2</v>
      </c>
      <c r="AD98">
        <v>3.0015859292753438E-2</v>
      </c>
      <c r="AE98">
        <v>2.5546448861423265E-2</v>
      </c>
      <c r="AF98">
        <v>5.4011311311083499E-3</v>
      </c>
      <c r="AG98">
        <v>4.6169710072499481E-3</v>
      </c>
      <c r="AH98">
        <v>6.0533318099353389E-2</v>
      </c>
      <c r="AI98">
        <v>2.086820287322988E-2</v>
      </c>
      <c r="AJ98">
        <v>3.0617894872069479E-2</v>
      </c>
      <c r="AK98">
        <v>2.6196350451585804E-3</v>
      </c>
      <c r="AL98">
        <v>-3.8504649702860438E-3</v>
      </c>
      <c r="AM98">
        <v>-3.6308920578661363E-2</v>
      </c>
      <c r="AN98">
        <v>-3.1072462233023401E-2</v>
      </c>
      <c r="AO98">
        <v>-3.2658091509500026E-2</v>
      </c>
      <c r="AP98">
        <v>1.6685415776883955E-2</v>
      </c>
      <c r="AQ98">
        <v>0.10526796853255324</v>
      </c>
      <c r="AR98">
        <v>-6.5898594843191938E-2</v>
      </c>
      <c r="AS98">
        <v>-6.5898594843191938E-2</v>
      </c>
      <c r="AT98">
        <v>1.6142388484946618E-2</v>
      </c>
      <c r="AU98">
        <v>-2.6352863251254355E-2</v>
      </c>
      <c r="AV98">
        <v>3.072483864155684E-2</v>
      </c>
      <c r="AW98">
        <v>3.9430048626984182E-2</v>
      </c>
      <c r="AX98">
        <v>8.329181185792614E-2</v>
      </c>
      <c r="AY98">
        <v>-3.1135749152356201E-2</v>
      </c>
      <c r="AZ98">
        <v>1.1366495837930868E-2</v>
      </c>
      <c r="BA98">
        <v>8.673342193712047E-3</v>
      </c>
      <c r="BB98">
        <v>-4.5364957568671455E-2</v>
      </c>
      <c r="BC98">
        <v>8.3641404660683427E-3</v>
      </c>
      <c r="BD98">
        <v>6.4172807878671967E-2</v>
      </c>
      <c r="BE98">
        <v>6.3585260532400656E-2</v>
      </c>
      <c r="BF98">
        <v>2.3373487457678616E-2</v>
      </c>
      <c r="BG98">
        <v>8.8746552823591146E-2</v>
      </c>
      <c r="BH98">
        <v>1.1468357719153027E-2</v>
      </c>
      <c r="BI98">
        <v>4.9113285079287972E-2</v>
      </c>
      <c r="BJ98">
        <v>-2.7409051148424846E-5</v>
      </c>
      <c r="BK98">
        <v>-7.9297874419966274E-3</v>
      </c>
      <c r="BL98">
        <v>3.0432263559576234E-2</v>
      </c>
      <c r="BM98">
        <v>1.4778948187014529E-2</v>
      </c>
      <c r="BN98">
        <v>-4.1563429484722914E-2</v>
      </c>
      <c r="BO98">
        <v>1.5704957888753784E-2</v>
      </c>
      <c r="BP98">
        <v>1.9136462272658916E-3</v>
      </c>
      <c r="BQ98">
        <v>4.5445409335099607E-2</v>
      </c>
      <c r="BR98">
        <v>4.5445409335099607E-2</v>
      </c>
      <c r="BS98">
        <v>1.4330207241765841E-2</v>
      </c>
      <c r="BT98">
        <v>-3.6726112138159295E-3</v>
      </c>
      <c r="BU98">
        <v>5.0403668620656261E-2</v>
      </c>
      <c r="BV98">
        <v>6.6230205531908226E-2</v>
      </c>
      <c r="BW98">
        <v>3.5612231043399639E-2</v>
      </c>
      <c r="BX98">
        <v>2.6682258675732595E-2</v>
      </c>
      <c r="BY98">
        <v>3.2690760464302193E-2</v>
      </c>
      <c r="BZ98">
        <v>-1.3436308256116913E-2</v>
      </c>
      <c r="CA98">
        <v>1.4712154739121297E-3</v>
      </c>
      <c r="CB98">
        <v>-6.2427792283350492E-2</v>
      </c>
      <c r="CC98">
        <v>-6.2427792283350492E-2</v>
      </c>
      <c r="CD98">
        <v>1.8494255840475538E-2</v>
      </c>
      <c r="CE98">
        <v>7.3762581851482822E-3</v>
      </c>
      <c r="CF98">
        <v>-1.1024456317932363E-3</v>
      </c>
    </row>
    <row r="99" spans="3:84" x14ac:dyDescent="0.25">
      <c r="E99">
        <v>4.2991178633549038E-2</v>
      </c>
      <c r="F99">
        <v>8.870986689300378E-3</v>
      </c>
      <c r="G99">
        <v>2.1393295782894645E-2</v>
      </c>
      <c r="H99">
        <v>3.2961285876406538E-2</v>
      </c>
      <c r="I99">
        <v>4.2991178633549038E-2</v>
      </c>
      <c r="J99">
        <v>4.4168352103316239E-2</v>
      </c>
      <c r="K99">
        <v>3.8769974826331655E-2</v>
      </c>
      <c r="L99">
        <v>3.8244987454360724E-2</v>
      </c>
      <c r="M99">
        <v>5.1152606773950449E-2</v>
      </c>
      <c r="N99">
        <v>-2.000884858634519E-2</v>
      </c>
      <c r="O99">
        <v>1.6803673229774385E-2</v>
      </c>
      <c r="P99">
        <v>-2.000884858634519E-2</v>
      </c>
      <c r="Q99">
        <v>1.9385236773200767E-2</v>
      </c>
      <c r="R99">
        <v>8.8338369765913749E-3</v>
      </c>
      <c r="S99">
        <v>-2.1185740797204089E-4</v>
      </c>
      <c r="T99">
        <v>-3.8264080571508152E-4</v>
      </c>
      <c r="U99">
        <v>-2.7709615600790161E-2</v>
      </c>
      <c r="V99">
        <v>5.1020642374258879E-3</v>
      </c>
      <c r="W99">
        <v>4.0134403044085443E-2</v>
      </c>
      <c r="X99">
        <v>-2.0458949662671269E-2</v>
      </c>
      <c r="Y99">
        <v>1.7321986630376471E-2</v>
      </c>
      <c r="Z99">
        <v>1.0061084138632631E-2</v>
      </c>
      <c r="AA99">
        <v>2.5062314300756644E-2</v>
      </c>
      <c r="AB99">
        <v>4.5970691528294E-2</v>
      </c>
      <c r="AC99">
        <v>2.2074075477791597E-2</v>
      </c>
      <c r="AD99">
        <v>1.830701383731459E-2</v>
      </c>
      <c r="AE99">
        <v>2.7830035287545407E-2</v>
      </c>
      <c r="AF99">
        <v>2.5062314300756644E-2</v>
      </c>
      <c r="AG99">
        <v>3.3907700108240402E-2</v>
      </c>
      <c r="AH99">
        <v>4.9717506248561999E-2</v>
      </c>
      <c r="AI99">
        <v>4.9139707384062981E-3</v>
      </c>
      <c r="AJ99">
        <v>1.5333143723399542E-2</v>
      </c>
      <c r="AK99">
        <v>2.0557223480126702E-2</v>
      </c>
      <c r="AL99">
        <v>-7.1018738918300767E-3</v>
      </c>
      <c r="AM99">
        <v>-1.0472601967635498E-2</v>
      </c>
      <c r="AN99">
        <v>4.8363309133641397E-2</v>
      </c>
      <c r="AO99">
        <v>2.4776779837860863E-2</v>
      </c>
      <c r="AP99">
        <v>2.0427080597583511E-2</v>
      </c>
      <c r="AQ99">
        <v>-2.231566786751614E-2</v>
      </c>
      <c r="AR99">
        <v>-1.7508264389807335E-2</v>
      </c>
      <c r="AS99">
        <v>-1.7508264389807335E-2</v>
      </c>
      <c r="AT99">
        <v>1.468514481223121E-2</v>
      </c>
      <c r="AU99">
        <v>9.3281784769924381E-3</v>
      </c>
      <c r="AV99">
        <v>1.215750848386854E-2</v>
      </c>
      <c r="AW99">
        <v>3.7291257265966909E-2</v>
      </c>
      <c r="AX99">
        <v>-2.1278207125508403E-2</v>
      </c>
      <c r="AY99">
        <v>-5.0431385830856587E-2</v>
      </c>
      <c r="AZ99">
        <v>6.193431899741933E-3</v>
      </c>
      <c r="BA99">
        <v>1.3884564542843481E-2</v>
      </c>
      <c r="BB99">
        <v>-2.3086569374827962E-2</v>
      </c>
      <c r="BC99">
        <v>2.3517075558359357E-2</v>
      </c>
      <c r="BD99">
        <v>3.7245475825348873E-2</v>
      </c>
      <c r="BE99">
        <v>3.9776589684015484E-2</v>
      </c>
      <c r="BF99">
        <v>4.0070972151316497E-3</v>
      </c>
      <c r="BG99">
        <v>8.5768802246795339E-4</v>
      </c>
      <c r="BH99">
        <v>2.7486378646412221E-2</v>
      </c>
      <c r="BI99">
        <v>1.1214084369702573E-2</v>
      </c>
      <c r="BJ99">
        <v>-1.2339912653255083E-2</v>
      </c>
      <c r="BK99">
        <v>1.7369944375521584E-2</v>
      </c>
      <c r="BL99">
        <v>1.704538303874073E-2</v>
      </c>
      <c r="BM99">
        <v>2.3567342163323318E-2</v>
      </c>
      <c r="BN99">
        <v>-4.366048619971042E-2</v>
      </c>
      <c r="BO99">
        <v>2.7841916251787599E-2</v>
      </c>
      <c r="BP99">
        <v>1.6167645094182989E-2</v>
      </c>
      <c r="BQ99">
        <v>1.8921025811385467E-2</v>
      </c>
      <c r="BR99">
        <v>1.8921025811385467E-2</v>
      </c>
      <c r="BS99">
        <v>3.6853630247615149E-2</v>
      </c>
      <c r="BT99">
        <v>8.656486208275152E-3</v>
      </c>
      <c r="BU99">
        <v>-1.3041209027855216E-2</v>
      </c>
      <c r="BV99">
        <v>3.4132077029460112E-2</v>
      </c>
      <c r="BW99">
        <v>3.0509137436077194E-2</v>
      </c>
      <c r="BX99">
        <v>3.5895239668053275E-3</v>
      </c>
      <c r="BY99">
        <v>2.7435614060047492E-3</v>
      </c>
      <c r="BZ99">
        <v>1.4674747284261505E-2</v>
      </c>
      <c r="CA99">
        <v>4.6896686336609789E-3</v>
      </c>
      <c r="CB99">
        <v>-1.4070212138075799E-2</v>
      </c>
      <c r="CC99">
        <v>-1.4070212138075799E-2</v>
      </c>
      <c r="CD99">
        <v>1.4666120860161308E-2</v>
      </c>
      <c r="CE99">
        <v>-2.376861414622497E-3</v>
      </c>
      <c r="CF99">
        <v>8.5594880777703358E-3</v>
      </c>
    </row>
    <row r="100" spans="3:84" x14ac:dyDescent="0.25">
      <c r="E100">
        <v>-1.9132540033845125E-2</v>
      </c>
      <c r="F100">
        <v>-1.5100197300810858E-2</v>
      </c>
      <c r="G100">
        <v>-7.8996231685954377E-4</v>
      </c>
      <c r="H100">
        <v>2.3821148643975998E-3</v>
      </c>
      <c r="I100">
        <v>-1.9132540033845125E-2</v>
      </c>
      <c r="J100">
        <v>-2.0251718056767398E-2</v>
      </c>
      <c r="K100">
        <v>-1.6068788153928093E-2</v>
      </c>
      <c r="L100">
        <v>-4.7501563391401491E-2</v>
      </c>
      <c r="M100">
        <v>-2.0008848582532934E-2</v>
      </c>
      <c r="N100">
        <v>0.14504520323280565</v>
      </c>
      <c r="O100">
        <v>-4.6655455885899061E-3</v>
      </c>
      <c r="P100">
        <v>0.14504520323280565</v>
      </c>
      <c r="Q100">
        <v>-2.0737704729220652E-3</v>
      </c>
      <c r="R100">
        <v>3.3820254784231729E-2</v>
      </c>
      <c r="S100">
        <v>4.7008395877601306E-3</v>
      </c>
      <c r="T100">
        <v>1.6647592189036026E-2</v>
      </c>
      <c r="U100">
        <v>7.5441504351262123E-3</v>
      </c>
      <c r="V100">
        <v>-4.2533104409743505E-3</v>
      </c>
      <c r="W100">
        <v>3.7696119991986077E-2</v>
      </c>
      <c r="X100">
        <v>-8.5870768502077088E-3</v>
      </c>
      <c r="Y100">
        <v>-3.2501294300965822E-2</v>
      </c>
      <c r="Z100">
        <v>6.5712821132309918E-3</v>
      </c>
      <c r="AA100">
        <v>6.6308592769172281E-3</v>
      </c>
      <c r="AB100">
        <v>2.6213633515991736E-2</v>
      </c>
      <c r="AC100">
        <v>-1.4753227266120994E-2</v>
      </c>
      <c r="AD100">
        <v>-2.7080833929218617E-2</v>
      </c>
      <c r="AE100">
        <v>-8.6011938951122968E-3</v>
      </c>
      <c r="AF100">
        <v>6.6308592769172281E-3</v>
      </c>
      <c r="AG100">
        <v>-2.7404042359395503E-2</v>
      </c>
      <c r="AH100">
        <v>-1.6463373729385639E-2</v>
      </c>
      <c r="AI100">
        <v>2.5256056612879024E-2</v>
      </c>
      <c r="AJ100">
        <v>-2.5085232074502334E-2</v>
      </c>
      <c r="AK100">
        <v>5.8354254433846509E-2</v>
      </c>
      <c r="AL100">
        <v>0.12195047617338166</v>
      </c>
      <c r="AM100">
        <v>-1.2802386648570196E-3</v>
      </c>
      <c r="AN100">
        <v>5.6499544647562849E-2</v>
      </c>
      <c r="AO100">
        <v>1.4109745744059765E-2</v>
      </c>
      <c r="AP100">
        <v>-5.1153990403912664E-4</v>
      </c>
      <c r="AQ100">
        <v>-4.307170251847714E-2</v>
      </c>
      <c r="AR100">
        <v>0.14425375630990669</v>
      </c>
      <c r="AS100">
        <v>0.14425375630990669</v>
      </c>
      <c r="AT100">
        <v>-1.1247598357588998E-2</v>
      </c>
      <c r="AU100">
        <v>-6.8991209256963892E-3</v>
      </c>
      <c r="AV100">
        <v>3.4268655658602487E-2</v>
      </c>
      <c r="AW100">
        <v>-1.818347676742213E-2</v>
      </c>
      <c r="AX100">
        <v>8.4781580803420603E-2</v>
      </c>
      <c r="AY100">
        <v>2.6462781160458665E-2</v>
      </c>
      <c r="AZ100">
        <v>-1.3439323949818838E-2</v>
      </c>
      <c r="BA100">
        <v>-1.542877667830278E-2</v>
      </c>
      <c r="BB100">
        <v>4.1630874483349151E-2</v>
      </c>
      <c r="BC100">
        <v>-4.7217392666408509E-3</v>
      </c>
      <c r="BD100">
        <v>-5.9400475319870139E-3</v>
      </c>
      <c r="BE100">
        <v>-1.652539937424008E-3</v>
      </c>
      <c r="BF100">
        <v>3.4827837395640035E-2</v>
      </c>
      <c r="BG100">
        <v>-1.3955771365880804E-2</v>
      </c>
      <c r="BH100">
        <v>-1.2618472558994759E-2</v>
      </c>
      <c r="BI100">
        <v>2.3924510297429175E-2</v>
      </c>
      <c r="BJ100">
        <v>9.6734291247069643E-3</v>
      </c>
      <c r="BK100">
        <v>1.306038076045013E-3</v>
      </c>
      <c r="BL100">
        <v>2.1990805782136136E-2</v>
      </c>
      <c r="BM100">
        <v>-6.06431264890403E-3</v>
      </c>
      <c r="BN100">
        <v>2.9191159973358721E-2</v>
      </c>
      <c r="BO100">
        <v>-1.0281986651432484E-2</v>
      </c>
      <c r="BP100">
        <v>-5.4260005051465221E-4</v>
      </c>
      <c r="BQ100">
        <v>4.1754819950214045E-2</v>
      </c>
      <c r="BR100">
        <v>4.1754819950214045E-2</v>
      </c>
      <c r="BS100">
        <v>-1.2659985674298879E-2</v>
      </c>
      <c r="BT100">
        <v>-1.2095868202647936E-2</v>
      </c>
      <c r="BU100">
        <v>5.3582044945349183E-3</v>
      </c>
      <c r="BV100">
        <v>1.2524223858695588E-2</v>
      </c>
      <c r="BW100">
        <v>-3.5309653756963516E-2</v>
      </c>
      <c r="BX100">
        <v>2.270392730913165E-2</v>
      </c>
      <c r="BY100">
        <v>1.3605740523643745E-2</v>
      </c>
      <c r="BZ100">
        <v>-1.1787131656145644E-2</v>
      </c>
      <c r="CA100">
        <v>1.4751870622592408E-2</v>
      </c>
      <c r="CB100">
        <v>2.6511336532060892E-2</v>
      </c>
      <c r="CC100">
        <v>2.6511336532060892E-2</v>
      </c>
      <c r="CD100">
        <v>-1.23420826213268E-2</v>
      </c>
      <c r="CE100">
        <v>2.7381286173471353E-2</v>
      </c>
      <c r="CF100">
        <v>3.4968087180372864E-2</v>
      </c>
    </row>
    <row r="101" spans="3:84" x14ac:dyDescent="0.25">
      <c r="E101">
        <v>1.126138097103134E-2</v>
      </c>
      <c r="F101">
        <v>2.2091662402980189E-2</v>
      </c>
      <c r="G101">
        <v>2.3309400726365892E-2</v>
      </c>
      <c r="H101">
        <v>-2.2895352239135344E-2</v>
      </c>
      <c r="I101">
        <v>1.126138097103134E-2</v>
      </c>
      <c r="J101">
        <v>1.4475756658195657E-2</v>
      </c>
      <c r="K101">
        <v>3.9656256761572597E-2</v>
      </c>
      <c r="L101">
        <v>1.5088889549646739E-2</v>
      </c>
      <c r="M101">
        <v>1.6803673236766903E-2</v>
      </c>
      <c r="N101">
        <v>-4.6655455853758521E-3</v>
      </c>
      <c r="O101">
        <v>6.1163534930207097E-2</v>
      </c>
      <c r="P101">
        <v>-4.6655455853758521E-3</v>
      </c>
      <c r="Q101">
        <v>3.1643097370785661E-2</v>
      </c>
      <c r="R101">
        <v>-3.103663677168482E-2</v>
      </c>
      <c r="S101">
        <v>1.2447625934095957E-2</v>
      </c>
      <c r="T101">
        <v>8.8498220943067085E-3</v>
      </c>
      <c r="U101">
        <v>-4.6843803808565565E-3</v>
      </c>
      <c r="V101">
        <v>2.2750759138087662E-3</v>
      </c>
      <c r="W101">
        <v>2.0755136083451697E-2</v>
      </c>
      <c r="X101">
        <v>2.6428295971604468E-2</v>
      </c>
      <c r="Y101">
        <v>-9.3133989977508408E-3</v>
      </c>
      <c r="Z101">
        <v>1.4222692891965871E-3</v>
      </c>
      <c r="AA101">
        <v>2.521224623698573E-2</v>
      </c>
      <c r="AB101">
        <v>4.800976780926404E-2</v>
      </c>
      <c r="AC101">
        <v>1.9282365499554671E-2</v>
      </c>
      <c r="AD101">
        <v>5.0513979494982958E-2</v>
      </c>
      <c r="AE101">
        <v>2.5968252049984014E-2</v>
      </c>
      <c r="AF101">
        <v>2.521224623698573E-2</v>
      </c>
      <c r="AG101">
        <v>1.8452179797241716E-2</v>
      </c>
      <c r="AH101">
        <v>6.9915500466767866E-3</v>
      </c>
      <c r="AI101">
        <v>4.2361540546045948E-2</v>
      </c>
      <c r="AJ101">
        <v>3.4419891296799815E-3</v>
      </c>
      <c r="AK101">
        <v>4.6191170121126612E-2</v>
      </c>
      <c r="AL101">
        <v>-1.7844426594193857E-2</v>
      </c>
      <c r="AM101">
        <v>7.3665084981192314E-2</v>
      </c>
      <c r="AN101">
        <v>-6.2440096002790157E-4</v>
      </c>
      <c r="AO101">
        <v>-6.3208560966181992E-3</v>
      </c>
      <c r="AP101">
        <v>1.4435691949824525E-2</v>
      </c>
      <c r="AQ101">
        <v>7.5076253946775168E-3</v>
      </c>
      <c r="AR101">
        <v>1.1271532871096474E-3</v>
      </c>
      <c r="AS101">
        <v>1.1271532871096474E-3</v>
      </c>
      <c r="AT101">
        <v>4.777381473045253E-3</v>
      </c>
      <c r="AU101">
        <v>4.9642739625467003E-3</v>
      </c>
      <c r="AV101">
        <v>-3.7017479128083161E-2</v>
      </c>
      <c r="AW101">
        <v>1.801222943860524E-2</v>
      </c>
      <c r="AX101">
        <v>-2.1569169509432926E-2</v>
      </c>
      <c r="AY101">
        <v>1.8497523712209585E-2</v>
      </c>
      <c r="AZ101">
        <v>9.0587244789363947E-3</v>
      </c>
      <c r="BA101">
        <v>4.5500828738846671E-2</v>
      </c>
      <c r="BB101">
        <v>8.6012246715069768E-2</v>
      </c>
      <c r="BC101">
        <v>1.1129722082180299E-2</v>
      </c>
      <c r="BD101">
        <v>2.665969679947304E-2</v>
      </c>
      <c r="BE101">
        <v>2.9387430376637796E-2</v>
      </c>
      <c r="BF101">
        <v>3.4847225813515889E-2</v>
      </c>
      <c r="BG101">
        <v>2.8140800046393438E-2</v>
      </c>
      <c r="BH101">
        <v>1.4128852381101425E-2</v>
      </c>
      <c r="BI101">
        <v>-1.8081008956564552E-2</v>
      </c>
      <c r="BJ101">
        <v>1.3040623564243806E-2</v>
      </c>
      <c r="BK101">
        <v>3.5274229652406397E-3</v>
      </c>
      <c r="BL101">
        <v>2.1653689953191238E-2</v>
      </c>
      <c r="BM101">
        <v>-1.6323697497100706E-2</v>
      </c>
      <c r="BN101">
        <v>3.379391652285918E-2</v>
      </c>
      <c r="BO101">
        <v>1.7600135071493661E-2</v>
      </c>
      <c r="BP101">
        <v>2.8104227619102501E-2</v>
      </c>
      <c r="BQ101">
        <v>-3.7797095332614827E-3</v>
      </c>
      <c r="BR101">
        <v>-3.7797095332614827E-3</v>
      </c>
      <c r="BS101">
        <v>2.0869170084689193E-2</v>
      </c>
      <c r="BT101">
        <v>1.2589640234987334E-2</v>
      </c>
      <c r="BU101">
        <v>-3.3796729265572541E-2</v>
      </c>
      <c r="BV101">
        <v>-2.2356078076663961E-2</v>
      </c>
      <c r="BW101">
        <v>2.0471712512445867E-2</v>
      </c>
      <c r="BX101">
        <v>3.629264183231902E-2</v>
      </c>
      <c r="BY101">
        <v>3.6666110963939083E-2</v>
      </c>
      <c r="BZ101">
        <v>1.3695610485102316E-2</v>
      </c>
      <c r="CA101">
        <v>-2.3957809287907354E-2</v>
      </c>
      <c r="CB101">
        <v>-4.7715611953310789E-2</v>
      </c>
      <c r="CC101">
        <v>-4.7715611953310789E-2</v>
      </c>
      <c r="CD101">
        <v>-3.1870798646055076E-3</v>
      </c>
      <c r="CE101">
        <v>3.8914453765230284E-2</v>
      </c>
      <c r="CF101">
        <v>2.4560691847772834E-2</v>
      </c>
    </row>
    <row r="102" spans="3:84" x14ac:dyDescent="0.25">
      <c r="E102">
        <v>-1.9132540033845125E-2</v>
      </c>
      <c r="F102">
        <v>-1.5100197300810858E-2</v>
      </c>
      <c r="G102">
        <v>-7.8996231685954377E-4</v>
      </c>
      <c r="H102">
        <v>2.3821148643975998E-3</v>
      </c>
      <c r="I102">
        <v>-1.9132540033845125E-2</v>
      </c>
      <c r="J102">
        <v>-2.0251718056767398E-2</v>
      </c>
      <c r="K102">
        <v>-1.6068788153928093E-2</v>
      </c>
      <c r="L102">
        <v>-4.7501563391401491E-2</v>
      </c>
      <c r="M102">
        <v>-2.0008848582532934E-2</v>
      </c>
      <c r="N102">
        <v>0.14504520323280565</v>
      </c>
      <c r="O102">
        <v>-4.6655455885899061E-3</v>
      </c>
      <c r="P102">
        <v>0.14504520323280565</v>
      </c>
      <c r="Q102">
        <v>-2.0737704729220652E-3</v>
      </c>
      <c r="R102">
        <v>3.3820254784231729E-2</v>
      </c>
      <c r="S102">
        <v>4.7008395877601306E-3</v>
      </c>
      <c r="T102">
        <v>1.6647592189036026E-2</v>
      </c>
      <c r="U102">
        <v>7.5441504351262123E-3</v>
      </c>
      <c r="V102">
        <v>-4.2533104409743505E-3</v>
      </c>
      <c r="W102">
        <v>3.7696119991986077E-2</v>
      </c>
      <c r="X102">
        <v>-8.5870768502077088E-3</v>
      </c>
      <c r="Y102">
        <v>-3.2501294300965822E-2</v>
      </c>
      <c r="Z102">
        <v>6.5712821132309918E-3</v>
      </c>
      <c r="AA102">
        <v>6.6308592769172281E-3</v>
      </c>
      <c r="AB102">
        <v>2.6213633515991736E-2</v>
      </c>
      <c r="AC102">
        <v>-1.4753227266120994E-2</v>
      </c>
      <c r="AD102">
        <v>-2.7080833929218617E-2</v>
      </c>
      <c r="AE102">
        <v>-8.6011938951122968E-3</v>
      </c>
      <c r="AF102">
        <v>6.6308592769172281E-3</v>
      </c>
      <c r="AG102">
        <v>-2.7404042359395503E-2</v>
      </c>
      <c r="AH102">
        <v>-1.6463373729385639E-2</v>
      </c>
      <c r="AI102">
        <v>2.5256056612879024E-2</v>
      </c>
      <c r="AJ102">
        <v>-2.5085232074502334E-2</v>
      </c>
      <c r="AK102">
        <v>5.8354254433846509E-2</v>
      </c>
      <c r="AL102">
        <v>0.12195047617338166</v>
      </c>
      <c r="AM102">
        <v>-1.2802386648570196E-3</v>
      </c>
      <c r="AN102">
        <v>5.6499544647562849E-2</v>
      </c>
      <c r="AO102">
        <v>1.4109745744059765E-2</v>
      </c>
      <c r="AP102">
        <v>-5.1153990403912664E-4</v>
      </c>
      <c r="AQ102">
        <v>-4.307170251847714E-2</v>
      </c>
      <c r="AR102">
        <v>0.14425375630990669</v>
      </c>
      <c r="AS102">
        <v>0.14425375630990669</v>
      </c>
      <c r="AT102">
        <v>-1.1247598357588998E-2</v>
      </c>
      <c r="AU102">
        <v>-6.8991209256963892E-3</v>
      </c>
      <c r="AV102">
        <v>3.4268655658602487E-2</v>
      </c>
      <c r="AW102">
        <v>-1.818347676742213E-2</v>
      </c>
      <c r="AX102">
        <v>8.4781580803420603E-2</v>
      </c>
      <c r="AY102">
        <v>2.6462781160458665E-2</v>
      </c>
      <c r="AZ102">
        <v>-1.3439323949818838E-2</v>
      </c>
      <c r="BA102">
        <v>-1.542877667830278E-2</v>
      </c>
      <c r="BB102">
        <v>4.1630874483349151E-2</v>
      </c>
      <c r="BC102">
        <v>-4.7217392666408509E-3</v>
      </c>
      <c r="BD102">
        <v>-5.9400475319870139E-3</v>
      </c>
      <c r="BE102">
        <v>-1.652539937424008E-3</v>
      </c>
      <c r="BF102">
        <v>3.4827837395640035E-2</v>
      </c>
      <c r="BG102">
        <v>-1.3955771365880804E-2</v>
      </c>
      <c r="BH102">
        <v>-1.2618472558994759E-2</v>
      </c>
      <c r="BI102">
        <v>2.3924510297429175E-2</v>
      </c>
      <c r="BJ102">
        <v>9.6734291247069643E-3</v>
      </c>
      <c r="BK102">
        <v>1.306038076045013E-3</v>
      </c>
      <c r="BL102">
        <v>2.1990805782136136E-2</v>
      </c>
      <c r="BM102">
        <v>-6.06431264890403E-3</v>
      </c>
      <c r="BN102">
        <v>2.9191159973358721E-2</v>
      </c>
      <c r="BO102">
        <v>-1.0281986651432484E-2</v>
      </c>
      <c r="BP102">
        <v>-5.4260005051465221E-4</v>
      </c>
      <c r="BQ102">
        <v>4.1754819950214045E-2</v>
      </c>
      <c r="BR102">
        <v>4.1754819950214045E-2</v>
      </c>
      <c r="BS102">
        <v>-1.2659985674298879E-2</v>
      </c>
      <c r="BT102">
        <v>-1.2095868202647936E-2</v>
      </c>
      <c r="BU102">
        <v>5.3582044945349183E-3</v>
      </c>
      <c r="BV102">
        <v>1.2524223858695588E-2</v>
      </c>
      <c r="BW102">
        <v>-3.5309653756963516E-2</v>
      </c>
      <c r="BX102">
        <v>2.270392730913165E-2</v>
      </c>
      <c r="BY102">
        <v>1.3605740523643745E-2</v>
      </c>
      <c r="BZ102">
        <v>-1.1787131656145644E-2</v>
      </c>
      <c r="CA102">
        <v>1.4751870622592408E-2</v>
      </c>
      <c r="CB102">
        <v>2.6511336532060892E-2</v>
      </c>
      <c r="CC102">
        <v>2.6511336532060892E-2</v>
      </c>
      <c r="CD102">
        <v>-1.23420826213268E-2</v>
      </c>
      <c r="CE102">
        <v>2.7381286173471353E-2</v>
      </c>
      <c r="CF102">
        <v>3.4968087180372864E-2</v>
      </c>
    </row>
    <row r="103" spans="3:84" x14ac:dyDescent="0.25">
      <c r="E103">
        <v>1.3102502476045719E-2</v>
      </c>
      <c r="F103">
        <v>-4.2792775244618553E-2</v>
      </c>
      <c r="G103">
        <v>-3.64974555213603E-2</v>
      </c>
      <c r="H103">
        <v>-2.4876897857726288E-2</v>
      </c>
      <c r="I103">
        <v>1.3102502476045719E-2</v>
      </c>
      <c r="J103">
        <v>1.7554940972730582E-2</v>
      </c>
      <c r="K103">
        <v>3.1115035720524764E-2</v>
      </c>
      <c r="L103">
        <v>0.10484429517184601</v>
      </c>
      <c r="M103">
        <v>1.9385236773528103E-2</v>
      </c>
      <c r="N103">
        <v>-2.0737704765541043E-3</v>
      </c>
      <c r="O103">
        <v>3.1643097363781902E-2</v>
      </c>
      <c r="P103">
        <v>-2.0737704765541043E-3</v>
      </c>
      <c r="Q103">
        <v>0.19426828578965327</v>
      </c>
      <c r="R103">
        <v>2.0505197385414786E-2</v>
      </c>
      <c r="S103">
        <v>8.9721782486277268E-3</v>
      </c>
      <c r="T103">
        <v>2.0483853067108981E-2</v>
      </c>
      <c r="U103">
        <v>-8.7456079306641454E-3</v>
      </c>
      <c r="V103">
        <v>6.0492028387876595E-2</v>
      </c>
      <c r="W103">
        <v>4.2503101913914598E-2</v>
      </c>
      <c r="X103">
        <v>-1.7196125866453804E-2</v>
      </c>
      <c r="Y103">
        <v>8.7614411122308833E-2</v>
      </c>
      <c r="Z103">
        <v>1.1960441952424405E-2</v>
      </c>
      <c r="AA103">
        <v>-2.0485296438224943E-2</v>
      </c>
      <c r="AB103">
        <v>2.8727847612678437E-3</v>
      </c>
      <c r="AC103">
        <v>2.6754590748015228E-2</v>
      </c>
      <c r="AD103">
        <v>3.0202556718275986E-2</v>
      </c>
      <c r="AE103">
        <v>-2.5406149916249454E-3</v>
      </c>
      <c r="AF103">
        <v>-2.0485296438224943E-2</v>
      </c>
      <c r="AG103">
        <v>1.895196495891871E-2</v>
      </c>
      <c r="AH103">
        <v>4.0660327792407469E-2</v>
      </c>
      <c r="AI103">
        <v>3.6304920659120388E-2</v>
      </c>
      <c r="AJ103">
        <v>-4.0391118915116264E-3</v>
      </c>
      <c r="AK103">
        <v>1.3090866253853806E-2</v>
      </c>
      <c r="AL103">
        <v>3.3101835990133166E-2</v>
      </c>
      <c r="AM103">
        <v>1.6226853888338777E-2</v>
      </c>
      <c r="AN103">
        <v>-2.4869918771182942E-2</v>
      </c>
      <c r="AO103">
        <v>-7.5411935986097522E-2</v>
      </c>
      <c r="AP103">
        <v>-3.4828706868136661E-2</v>
      </c>
      <c r="AQ103">
        <v>0.12792081496644225</v>
      </c>
      <c r="AR103">
        <v>-2.7263498326907776E-2</v>
      </c>
      <c r="AS103">
        <v>-2.7263498326907776E-2</v>
      </c>
      <c r="AT103">
        <v>-2.8432375546295408E-2</v>
      </c>
      <c r="AU103">
        <v>-2.9815536290977662E-2</v>
      </c>
      <c r="AV103">
        <v>-7.2688438691383972E-3</v>
      </c>
      <c r="AW103">
        <v>4.7854071283436217E-2</v>
      </c>
      <c r="AX103">
        <v>0.18610474970878821</v>
      </c>
      <c r="AY103">
        <v>-1.4417773544740164E-2</v>
      </c>
      <c r="AZ103">
        <v>-1.3854692066153418E-2</v>
      </c>
      <c r="BA103">
        <v>5.9182823903346504E-3</v>
      </c>
      <c r="BB103">
        <v>3.6372358057892962E-2</v>
      </c>
      <c r="BC103">
        <v>-5.7585303355517703E-2</v>
      </c>
      <c r="BD103">
        <v>7.9641623646463433E-2</v>
      </c>
      <c r="BE103">
        <v>8.2132863987561588E-2</v>
      </c>
      <c r="BF103">
        <v>3.4094999799928805E-2</v>
      </c>
      <c r="BG103">
        <v>1.5820637919026437E-2</v>
      </c>
      <c r="BH103">
        <v>-2.5082725534709249E-2</v>
      </c>
      <c r="BI103">
        <v>-7.1474194447566808E-2</v>
      </c>
      <c r="BJ103">
        <v>-2.3347984951751388E-2</v>
      </c>
      <c r="BK103">
        <v>-1.038531453468472E-2</v>
      </c>
      <c r="BL103">
        <v>7.7458637571358069E-2</v>
      </c>
      <c r="BM103">
        <v>4.7241523669206087E-2</v>
      </c>
      <c r="BN103">
        <v>-2.3672296016882033E-2</v>
      </c>
      <c r="BO103">
        <v>2.141892199864559E-2</v>
      </c>
      <c r="BP103">
        <v>3.7590603884499751E-3</v>
      </c>
      <c r="BQ103">
        <v>-3.8714741776637585E-3</v>
      </c>
      <c r="BR103">
        <v>-3.8714741776637585E-3</v>
      </c>
      <c r="BS103">
        <v>3.1859252797259208E-2</v>
      </c>
      <c r="BT103">
        <v>-4.9127290718002148E-2</v>
      </c>
      <c r="BU103">
        <v>-1.7681983485296704E-2</v>
      </c>
      <c r="BV103">
        <v>2.4153746848819879E-2</v>
      </c>
      <c r="BW103">
        <v>-9.2960631728362664E-3</v>
      </c>
      <c r="BX103">
        <v>5.9268166307891779E-2</v>
      </c>
      <c r="BY103">
        <v>5.3792627863647358E-2</v>
      </c>
      <c r="BZ103">
        <v>-3.4560522021534701E-2</v>
      </c>
      <c r="CA103">
        <v>-4.7903035836514007E-3</v>
      </c>
      <c r="CB103">
        <v>-4.4223100056147158E-2</v>
      </c>
      <c r="CC103">
        <v>-4.4223100056147158E-2</v>
      </c>
      <c r="CD103">
        <v>2.5027357107744175E-3</v>
      </c>
      <c r="CE103">
        <v>3.0829340346534173E-2</v>
      </c>
      <c r="CF103">
        <v>2.4568407028950912E-2</v>
      </c>
    </row>
    <row r="104" spans="3:84" x14ac:dyDescent="0.25">
      <c r="E104">
        <v>2.19959421658808E-2</v>
      </c>
      <c r="F104">
        <v>-5.3825140523877657E-4</v>
      </c>
      <c r="G104">
        <v>-5.9318169636462525E-3</v>
      </c>
      <c r="H104">
        <v>-7.1196836199036995E-2</v>
      </c>
      <c r="I104">
        <v>2.19959421658808E-2</v>
      </c>
      <c r="J104">
        <v>1.4023336413239329E-2</v>
      </c>
      <c r="K104">
        <v>-5.8890772058432794E-2</v>
      </c>
      <c r="L104">
        <v>-1.0791547666201939E-2</v>
      </c>
      <c r="M104">
        <v>8.8338369780031067E-3</v>
      </c>
      <c r="N104">
        <v>3.3820254781772086E-2</v>
      </c>
      <c r="O104">
        <v>-3.1036636777316995E-2</v>
      </c>
      <c r="P104">
        <v>3.3820254781772086E-2</v>
      </c>
      <c r="Q104">
        <v>2.0505197386018525E-2</v>
      </c>
      <c r="R104">
        <v>0.41648391483155806</v>
      </c>
      <c r="S104">
        <v>-1.1621870445259475E-2</v>
      </c>
      <c r="T104">
        <v>1.4760390236945364E-2</v>
      </c>
      <c r="U104">
        <v>-2.6156229222136895E-2</v>
      </c>
      <c r="V104">
        <v>0.11319302767123368</v>
      </c>
      <c r="W104">
        <v>5.4734149831791035E-3</v>
      </c>
      <c r="X104">
        <v>2.1578702335996514E-2</v>
      </c>
      <c r="Y104">
        <v>-2.0937066831933027E-2</v>
      </c>
      <c r="Z104">
        <v>1.117679130440502E-2</v>
      </c>
      <c r="AA104">
        <v>8.50883982994457E-2</v>
      </c>
      <c r="AB104">
        <v>-7.8780630272742458E-2</v>
      </c>
      <c r="AC104">
        <v>1.1565419024304913E-2</v>
      </c>
      <c r="AD104">
        <v>8.9824151291589271E-3</v>
      </c>
      <c r="AE104">
        <v>8.3536787269208879E-3</v>
      </c>
      <c r="AF104">
        <v>8.50883982994457E-2</v>
      </c>
      <c r="AG104">
        <v>1.7696719648356785E-2</v>
      </c>
      <c r="AH104">
        <v>1.5907026300043758E-2</v>
      </c>
      <c r="AI104">
        <v>-5.1924460127106942E-2</v>
      </c>
      <c r="AJ104">
        <v>-3.8015477414707566E-2</v>
      </c>
      <c r="AK104">
        <v>-4.879997597208735E-2</v>
      </c>
      <c r="AL104">
        <v>1.9267695570845955E-4</v>
      </c>
      <c r="AM104">
        <v>-1.4848406303404171E-2</v>
      </c>
      <c r="AN104">
        <v>-5.9307243328749482E-3</v>
      </c>
      <c r="AO104">
        <v>-3.513672787323785E-2</v>
      </c>
      <c r="AP104">
        <v>3.6852207859973174E-2</v>
      </c>
      <c r="AQ104">
        <v>3.9566452335941527E-2</v>
      </c>
      <c r="AR104">
        <v>4.181287688676627E-2</v>
      </c>
      <c r="AS104">
        <v>4.181287688676627E-2</v>
      </c>
      <c r="AT104">
        <v>-3.2350178461410251E-2</v>
      </c>
      <c r="AU104">
        <v>-5.5785314895913818E-2</v>
      </c>
      <c r="AV104">
        <v>0.25239244792298909</v>
      </c>
      <c r="AW104">
        <v>4.511851257775068E-2</v>
      </c>
      <c r="AX104">
        <v>-2.2801107818924526E-2</v>
      </c>
      <c r="AY104">
        <v>5.8691412603425641E-2</v>
      </c>
      <c r="AZ104">
        <v>-3.5210061660640668E-2</v>
      </c>
      <c r="BA104">
        <v>3.0281723595598276E-2</v>
      </c>
      <c r="BB104">
        <v>-1.6005021335189384E-2</v>
      </c>
      <c r="BC104">
        <v>7.0673452959148675E-2</v>
      </c>
      <c r="BD104">
        <v>6.6887392279078972E-2</v>
      </c>
      <c r="BE104">
        <v>6.884837527515969E-2</v>
      </c>
      <c r="BF104">
        <v>-7.7018663758335604E-2</v>
      </c>
      <c r="BG104">
        <v>-6.0640482420668496E-2</v>
      </c>
      <c r="BH104">
        <v>-3.3132480389376995E-2</v>
      </c>
      <c r="BI104">
        <v>5.6352380055679774E-3</v>
      </c>
      <c r="BJ104">
        <v>1.3682496324729232E-2</v>
      </c>
      <c r="BK104">
        <v>-1.220028481998009E-2</v>
      </c>
      <c r="BL104">
        <v>9.5210735734280738E-3</v>
      </c>
      <c r="BM104">
        <v>4.3351316354156622E-2</v>
      </c>
      <c r="BN104">
        <v>1.5921314224125682E-2</v>
      </c>
      <c r="BO104">
        <v>2.1507672837026037E-2</v>
      </c>
      <c r="BP104">
        <v>-5.857399012547837E-3</v>
      </c>
      <c r="BQ104">
        <v>-8.5684089708640165E-2</v>
      </c>
      <c r="BR104">
        <v>-8.5684089708640165E-2</v>
      </c>
      <c r="BS104">
        <v>1.5551093882855693E-3</v>
      </c>
      <c r="BT104">
        <v>-9.1780719151075552E-3</v>
      </c>
      <c r="BU104">
        <v>1.7753806931819605E-2</v>
      </c>
      <c r="BV104">
        <v>0.14290162572080956</v>
      </c>
      <c r="BW104">
        <v>-8.2814374045429018E-3</v>
      </c>
      <c r="BX104">
        <v>-5.5401301819569315E-2</v>
      </c>
      <c r="BY104">
        <v>-5.2445942264570278E-2</v>
      </c>
      <c r="BZ104">
        <v>-7.6734900151686491E-3</v>
      </c>
      <c r="CA104">
        <v>4.0207255466359004E-2</v>
      </c>
      <c r="CB104">
        <v>1.4810038896994726E-2</v>
      </c>
      <c r="CC104">
        <v>1.4810038896994726E-2</v>
      </c>
      <c r="CD104">
        <v>-2.4976513784368937E-2</v>
      </c>
      <c r="CE104">
        <v>-4.2558810797445779E-2</v>
      </c>
      <c r="CF104">
        <v>0.1682917155895351</v>
      </c>
    </row>
    <row r="105" spans="3:84" x14ac:dyDescent="0.25">
      <c r="E105">
        <v>1.8955921374343127E-2</v>
      </c>
      <c r="F105">
        <v>6.5885116769922161E-2</v>
      </c>
      <c r="G105">
        <v>2.9861877028715213E-2</v>
      </c>
      <c r="H105">
        <v>2.4297414156656948E-2</v>
      </c>
      <c r="I105">
        <v>1.8955921374343127E-2</v>
      </c>
      <c r="J105">
        <v>2.799769198664406E-2</v>
      </c>
      <c r="K105">
        <v>2.5704128230182515E-2</v>
      </c>
      <c r="L105">
        <v>2.8560016924729847E-3</v>
      </c>
      <c r="M105">
        <v>-2.1185741167844239E-4</v>
      </c>
      <c r="N105">
        <v>4.7008395802397799E-3</v>
      </c>
      <c r="O105">
        <v>1.2447625923439461E-2</v>
      </c>
      <c r="P105">
        <v>4.7008395802397799E-3</v>
      </c>
      <c r="Q105">
        <v>8.9721782445126835E-3</v>
      </c>
      <c r="R105">
        <v>-1.1621870450436885E-2</v>
      </c>
      <c r="S105">
        <v>0.20180121267028878</v>
      </c>
      <c r="T105">
        <v>0.19770001781646016</v>
      </c>
      <c r="U105">
        <v>6.1484541911316526E-2</v>
      </c>
      <c r="V105">
        <v>8.7844061521238706E-2</v>
      </c>
      <c r="W105">
        <v>-1.9240613993322664E-2</v>
      </c>
      <c r="X105">
        <v>4.8412479902636897E-2</v>
      </c>
      <c r="Y105">
        <v>3.9317385014530408E-2</v>
      </c>
      <c r="Z105">
        <v>3.9894288611017174E-2</v>
      </c>
      <c r="AA105">
        <v>-5.4957541644841627E-3</v>
      </c>
      <c r="AB105">
        <v>1.5408381158422569E-2</v>
      </c>
      <c r="AC105">
        <v>2.2757432982465575E-2</v>
      </c>
      <c r="AD105">
        <v>-3.4303997384339278E-2</v>
      </c>
      <c r="AE105">
        <v>-5.093811900569329E-2</v>
      </c>
      <c r="AF105">
        <v>-5.4957541644841627E-3</v>
      </c>
      <c r="AG105">
        <v>2.0024971536689119E-2</v>
      </c>
      <c r="AH105">
        <v>-4.8607352136052339E-4</v>
      </c>
      <c r="AI105">
        <v>2.4257587798446074E-2</v>
      </c>
      <c r="AJ105">
        <v>4.4370237520450488E-2</v>
      </c>
      <c r="AK105">
        <v>4.6131864481576718E-2</v>
      </c>
      <c r="AL105">
        <v>7.929707873274966E-2</v>
      </c>
      <c r="AM105">
        <v>-3.6820801244596857E-2</v>
      </c>
      <c r="AN105">
        <v>-7.0486529445498601E-3</v>
      </c>
      <c r="AO105">
        <v>-2.6202788042070151E-2</v>
      </c>
      <c r="AP105">
        <v>-1.6456516666631678E-2</v>
      </c>
      <c r="AQ105">
        <v>-3.3972832999496903E-2</v>
      </c>
      <c r="AR105">
        <v>-1.7718133077560871E-2</v>
      </c>
      <c r="AS105">
        <v>-1.7718133077560871E-2</v>
      </c>
      <c r="AT105">
        <v>1.3565951616536969E-2</v>
      </c>
      <c r="AU105">
        <v>3.7177754823859113E-2</v>
      </c>
      <c r="AV105">
        <v>-1.9458954631738357E-2</v>
      </c>
      <c r="AW105">
        <v>-3.5968948295546047E-2</v>
      </c>
      <c r="AX105">
        <v>-4.6556429501985741E-2</v>
      </c>
      <c r="AY105">
        <v>2.6478409350366487E-2</v>
      </c>
      <c r="AZ105">
        <v>-2.3273857208475857E-2</v>
      </c>
      <c r="BA105">
        <v>-6.7741650391142397E-2</v>
      </c>
      <c r="BB105">
        <v>-4.0071239582171146E-2</v>
      </c>
      <c r="BC105">
        <v>-3.4964876569877304E-2</v>
      </c>
      <c r="BD105">
        <v>-2.9828686434677693E-2</v>
      </c>
      <c r="BE105">
        <v>-3.6532463345702502E-2</v>
      </c>
      <c r="BF105">
        <v>6.8205185424054321E-2</v>
      </c>
      <c r="BG105">
        <v>6.9461680074177912E-2</v>
      </c>
      <c r="BH105">
        <v>5.4489727106492448E-2</v>
      </c>
      <c r="BI105">
        <v>-6.8499255109642596E-2</v>
      </c>
      <c r="BJ105">
        <v>0.14655898406288387</v>
      </c>
      <c r="BK105">
        <v>2.3577043846446762E-2</v>
      </c>
      <c r="BL105">
        <v>-3.371341926913847E-2</v>
      </c>
      <c r="BM105">
        <v>2.1112323413998151E-2</v>
      </c>
      <c r="BN105">
        <v>1.4300418613971015E-2</v>
      </c>
      <c r="BO105">
        <v>-1.5677245162769825E-3</v>
      </c>
      <c r="BP105">
        <v>1.1185294995914172E-2</v>
      </c>
      <c r="BQ105">
        <v>-3.9138173161452593E-2</v>
      </c>
      <c r="BR105">
        <v>-3.9138173161452593E-2</v>
      </c>
      <c r="BS105">
        <v>4.7312292839787233E-3</v>
      </c>
      <c r="BT105">
        <v>-3.4006044713993398E-2</v>
      </c>
      <c r="BU105">
        <v>2.5936155834878856E-2</v>
      </c>
      <c r="BV105">
        <v>-4.6103724975281261E-3</v>
      </c>
      <c r="BW105">
        <v>9.6604191739097251E-3</v>
      </c>
      <c r="BX105">
        <v>2.4719470446212213E-2</v>
      </c>
      <c r="BY105">
        <v>2.6392518784785948E-2</v>
      </c>
      <c r="BZ105">
        <v>-5.362980647636616E-3</v>
      </c>
      <c r="CA105">
        <v>5.7708506867163493E-2</v>
      </c>
      <c r="CB105">
        <v>-3.2957354355517769E-2</v>
      </c>
      <c r="CC105">
        <v>-3.2957354355517769E-2</v>
      </c>
      <c r="CD105">
        <v>1.7301501024723331E-2</v>
      </c>
      <c r="CE105">
        <v>2.3874189655019619E-3</v>
      </c>
      <c r="CF105">
        <v>8.1092764135903286E-2</v>
      </c>
    </row>
    <row r="106" spans="3:84" x14ac:dyDescent="0.25">
      <c r="E106">
        <v>1.9548781490154876E-2</v>
      </c>
      <c r="F106">
        <v>5.6265266361391619E-2</v>
      </c>
      <c r="G106">
        <v>2.4478650823184761E-2</v>
      </c>
      <c r="H106">
        <v>2.4963733556478435E-2</v>
      </c>
      <c r="I106">
        <v>1.9548781490154876E-2</v>
      </c>
      <c r="J106">
        <v>2.8282050038300699E-2</v>
      </c>
      <c r="K106">
        <v>2.3788849501948053E-2</v>
      </c>
      <c r="L106">
        <v>2.9408079333137771E-3</v>
      </c>
      <c r="M106">
        <v>-3.826408052347019E-4</v>
      </c>
      <c r="N106">
        <v>1.6647592185686289E-2</v>
      </c>
      <c r="O106">
        <v>8.8498220877979983E-3</v>
      </c>
      <c r="P106">
        <v>1.6647592185686289E-2</v>
      </c>
      <c r="Q106">
        <v>2.0483853067102792E-2</v>
      </c>
      <c r="R106">
        <v>1.4760390235994708E-2</v>
      </c>
      <c r="S106">
        <v>0.19770001782068278</v>
      </c>
      <c r="T106">
        <v>0.19777761604826247</v>
      </c>
      <c r="U106">
        <v>5.4003668085482653E-2</v>
      </c>
      <c r="V106">
        <v>9.4667607501314505E-2</v>
      </c>
      <c r="W106">
        <v>-1.2245374155157085E-2</v>
      </c>
      <c r="X106">
        <v>3.9786029286808217E-2</v>
      </c>
      <c r="Y106">
        <v>4.0447544780594216E-2</v>
      </c>
      <c r="Z106">
        <v>3.9217678435152586E-2</v>
      </c>
      <c r="AA106">
        <v>-4.1130843148610569E-3</v>
      </c>
      <c r="AB106">
        <v>1.6765677297854123E-2</v>
      </c>
      <c r="AC106">
        <v>1.7716497470781731E-2</v>
      </c>
      <c r="AD106">
        <v>-4.0808012877416602E-2</v>
      </c>
      <c r="AE106">
        <v>-5.3925770172179768E-2</v>
      </c>
      <c r="AF106">
        <v>-4.1130843148610569E-3</v>
      </c>
      <c r="AG106">
        <v>1.7736116171643723E-2</v>
      </c>
      <c r="AH106">
        <v>1.9395910503387098E-3</v>
      </c>
      <c r="AI106">
        <v>2.2497524939018895E-2</v>
      </c>
      <c r="AJ106">
        <v>3.1983283314836089E-2</v>
      </c>
      <c r="AK106">
        <v>5.285388422240353E-2</v>
      </c>
      <c r="AL106">
        <v>8.2672402606652304E-2</v>
      </c>
      <c r="AM106">
        <v>-4.681001922286844E-2</v>
      </c>
      <c r="AN106">
        <v>-4.1961367737956834E-3</v>
      </c>
      <c r="AO106">
        <v>-3.4800856314916029E-2</v>
      </c>
      <c r="AP106">
        <v>-2.0504469285240232E-2</v>
      </c>
      <c r="AQ106">
        <v>-3.2842631301285355E-2</v>
      </c>
      <c r="AR106">
        <v>-7.9598865044885059E-3</v>
      </c>
      <c r="AS106">
        <v>-7.9598865044885059E-3</v>
      </c>
      <c r="AT106">
        <v>7.8000070071226613E-3</v>
      </c>
      <c r="AU106">
        <v>2.3378051442222408E-2</v>
      </c>
      <c r="AV106">
        <v>-4.8065214458155869E-3</v>
      </c>
      <c r="AW106">
        <v>-3.3218825936158394E-2</v>
      </c>
      <c r="AX106">
        <v>-3.3531611405869494E-2</v>
      </c>
      <c r="AY106">
        <v>2.8342764267934098E-2</v>
      </c>
      <c r="AZ106">
        <v>-2.9172963922642244E-2</v>
      </c>
      <c r="BA106">
        <v>-7.2976264712403274E-2</v>
      </c>
      <c r="BB106">
        <v>-4.0556678474230314E-2</v>
      </c>
      <c r="BC106">
        <v>-3.4629173851222876E-2</v>
      </c>
      <c r="BD106">
        <v>-2.4091669454829379E-2</v>
      </c>
      <c r="BE106">
        <v>-2.9555851659166091E-2</v>
      </c>
      <c r="BF106">
        <v>6.8998922068561883E-2</v>
      </c>
      <c r="BG106">
        <v>5.7157984354677088E-2</v>
      </c>
      <c r="BH106">
        <v>4.434042570365862E-2</v>
      </c>
      <c r="BI106">
        <v>-7.00590041012433E-2</v>
      </c>
      <c r="BJ106">
        <v>0.13560115369402465</v>
      </c>
      <c r="BK106">
        <v>2.016761575754987E-2</v>
      </c>
      <c r="BL106">
        <v>-2.6302511876125076E-2</v>
      </c>
      <c r="BM106">
        <v>2.8021936800202846E-2</v>
      </c>
      <c r="BN106">
        <v>1.2999251831545905E-2</v>
      </c>
      <c r="BO106">
        <v>-1.7063907021043628E-3</v>
      </c>
      <c r="BP106">
        <v>8.2376747207554557E-3</v>
      </c>
      <c r="BQ106">
        <v>-4.4735365194521856E-2</v>
      </c>
      <c r="BR106">
        <v>-4.4735365194521856E-2</v>
      </c>
      <c r="BS106">
        <v>5.4666138693679894E-3</v>
      </c>
      <c r="BT106">
        <v>-4.5701697961734768E-2</v>
      </c>
      <c r="BU106">
        <v>2.2370116005617585E-2</v>
      </c>
      <c r="BV106">
        <v>5.5785554811827176E-3</v>
      </c>
      <c r="BW106">
        <v>2.0755379466387003E-3</v>
      </c>
      <c r="BX106">
        <v>2.8718698453920069E-2</v>
      </c>
      <c r="BY106">
        <v>2.8820925802748878E-2</v>
      </c>
      <c r="BZ106">
        <v>-9.5401251326173164E-3</v>
      </c>
      <c r="CA106">
        <v>6.1371510922720737E-2</v>
      </c>
      <c r="CB106">
        <v>-3.3137115960168786E-2</v>
      </c>
      <c r="CC106">
        <v>-3.3137115960168786E-2</v>
      </c>
      <c r="CD106">
        <v>9.3807320189740334E-3</v>
      </c>
      <c r="CE106">
        <v>2.2167288301453425E-3</v>
      </c>
      <c r="CF106">
        <v>9.6239588405693285E-2</v>
      </c>
    </row>
    <row r="107" spans="3:84" x14ac:dyDescent="0.25">
      <c r="E107">
        <v>-4.0394900528749556E-2</v>
      </c>
      <c r="F107">
        <v>2.1973881802946904E-2</v>
      </c>
      <c r="G107">
        <v>-3.2069958949011435E-3</v>
      </c>
      <c r="H107">
        <v>5.5160668210883834E-2</v>
      </c>
      <c r="I107">
        <v>-4.0394900528749556E-2</v>
      </c>
      <c r="J107">
        <v>-3.1273986613955695E-2</v>
      </c>
      <c r="K107">
        <v>-7.8161124293127937E-3</v>
      </c>
      <c r="L107">
        <v>1.5882879316452325E-2</v>
      </c>
      <c r="M107">
        <v>-2.7709615600026383E-2</v>
      </c>
      <c r="N107">
        <v>7.5441504321106523E-3</v>
      </c>
      <c r="O107">
        <v>-4.6843803870519896E-3</v>
      </c>
      <c r="P107">
        <v>7.5441504321106523E-3</v>
      </c>
      <c r="Q107">
        <v>-8.7456079297001943E-3</v>
      </c>
      <c r="R107">
        <v>-2.615622922272004E-2</v>
      </c>
      <c r="S107">
        <v>6.1484541915720226E-2</v>
      </c>
      <c r="T107">
        <v>5.4003668085749246E-2</v>
      </c>
      <c r="U107">
        <v>0.16426656484692564</v>
      </c>
      <c r="V107">
        <v>-4.1321616103033199E-2</v>
      </c>
      <c r="W107">
        <v>-9.1568325367720971E-2</v>
      </c>
      <c r="X107">
        <v>2.5075093638304957E-2</v>
      </c>
      <c r="Y107">
        <v>8.3110203213860978E-2</v>
      </c>
      <c r="Z107">
        <v>4.910133263062999E-2</v>
      </c>
      <c r="AA107">
        <v>1.3331047367304727E-2</v>
      </c>
      <c r="AB107">
        <v>-3.2228518502633197E-2</v>
      </c>
      <c r="AC107">
        <v>4.3294991824433859E-2</v>
      </c>
      <c r="AD107">
        <v>2.6341591067479186E-2</v>
      </c>
      <c r="AE107">
        <v>2.4575840410581695E-3</v>
      </c>
      <c r="AF107">
        <v>1.3331047367304727E-2</v>
      </c>
      <c r="AG107">
        <v>-2.3173546805040524E-2</v>
      </c>
      <c r="AH107">
        <v>-3.1724413504448323E-2</v>
      </c>
      <c r="AI107">
        <v>1.4292594410987236E-2</v>
      </c>
      <c r="AJ107">
        <v>5.1012723734036147E-2</v>
      </c>
      <c r="AK107">
        <v>-1.4930157802178212E-2</v>
      </c>
      <c r="AL107">
        <v>-3.5296578753657326E-2</v>
      </c>
      <c r="AM107">
        <v>4.1282358997085877E-2</v>
      </c>
      <c r="AN107">
        <v>-9.4067896596335243E-2</v>
      </c>
      <c r="AO107">
        <v>1.492656022567751E-2</v>
      </c>
      <c r="AP107">
        <v>4.4599706285688157E-2</v>
      </c>
      <c r="AQ107">
        <v>-5.0134201838405779E-2</v>
      </c>
      <c r="AR107">
        <v>4.7737263568214949E-3</v>
      </c>
      <c r="AS107">
        <v>4.7737263568214949E-3</v>
      </c>
      <c r="AT107">
        <v>6.4562457975499976E-3</v>
      </c>
      <c r="AU107">
        <v>-3.8028876762541408E-3</v>
      </c>
      <c r="AV107">
        <v>1.4400875507592503E-2</v>
      </c>
      <c r="AW107">
        <v>-3.6968317562353636E-2</v>
      </c>
      <c r="AX107">
        <v>9.6390123299904373E-2</v>
      </c>
      <c r="AY107">
        <v>1.4351301857908672E-2</v>
      </c>
      <c r="AZ107">
        <v>5.0741290419633489E-2</v>
      </c>
      <c r="BA107">
        <v>1.1442819622599409E-2</v>
      </c>
      <c r="BB107">
        <v>4.2741282867197083E-2</v>
      </c>
      <c r="BC107">
        <v>-2.2827144122893606E-2</v>
      </c>
      <c r="BD107">
        <v>-2.7079743096159792E-2</v>
      </c>
      <c r="BE107">
        <v>-3.2098306929318476E-2</v>
      </c>
      <c r="BF107">
        <v>5.3236730144517297E-2</v>
      </c>
      <c r="BG107">
        <v>9.6726865619428726E-2</v>
      </c>
      <c r="BH107">
        <v>1.1633505315266746E-2</v>
      </c>
      <c r="BI107">
        <v>1.4235830798998428E-2</v>
      </c>
      <c r="BJ107">
        <v>7.8449341266327965E-2</v>
      </c>
      <c r="BK107">
        <v>2.5566860038133632E-2</v>
      </c>
      <c r="BL107">
        <v>-7.5799681700786659E-3</v>
      </c>
      <c r="BM107">
        <v>1.4683455590402683E-2</v>
      </c>
      <c r="BN107">
        <v>4.0526075144963758E-2</v>
      </c>
      <c r="BO107">
        <v>-3.3820225678987681E-4</v>
      </c>
      <c r="BP107">
        <v>-5.433650313207472E-3</v>
      </c>
      <c r="BQ107">
        <v>-2.3387420883031029E-2</v>
      </c>
      <c r="BR107">
        <v>-2.3387420883031029E-2</v>
      </c>
      <c r="BS107">
        <v>-4.8871685070889237E-3</v>
      </c>
      <c r="BT107">
        <v>3.5168069510880751E-2</v>
      </c>
      <c r="BU107">
        <v>0.14235494146780187</v>
      </c>
      <c r="BV107">
        <v>-2.2220300307896901E-3</v>
      </c>
      <c r="BW107">
        <v>8.5836934671432719E-3</v>
      </c>
      <c r="BX107">
        <v>-5.2044395499447615E-3</v>
      </c>
      <c r="BY107">
        <v>2.5280341762710101E-3</v>
      </c>
      <c r="BZ107">
        <v>-1.401550386607725E-2</v>
      </c>
      <c r="CA107">
        <v>7.4415007541352551E-2</v>
      </c>
      <c r="CB107">
        <v>6.0389090519154642E-2</v>
      </c>
      <c r="CC107">
        <v>6.0389090519154642E-2</v>
      </c>
      <c r="CD107">
        <v>1.7514401858202189E-2</v>
      </c>
      <c r="CE107">
        <v>1.9385304418663707E-3</v>
      </c>
      <c r="CF107">
        <v>1.9631932808024721E-2</v>
      </c>
    </row>
    <row r="108" spans="3:84" x14ac:dyDescent="0.25">
      <c r="E108">
        <v>4.0016980610121933E-3</v>
      </c>
      <c r="F108">
        <v>-3.0031535219529948E-2</v>
      </c>
      <c r="G108">
        <v>-1.2382141959039472E-2</v>
      </c>
      <c r="H108">
        <v>8.3937072275878655E-3</v>
      </c>
      <c r="I108">
        <v>4.0016980610121933E-3</v>
      </c>
      <c r="J108">
        <v>2.7249108468527239E-3</v>
      </c>
      <c r="K108">
        <v>-1.1339201273757982E-2</v>
      </c>
      <c r="L108">
        <v>-2.5990510168501513E-3</v>
      </c>
      <c r="M108">
        <v>5.1020642309965725E-3</v>
      </c>
      <c r="N108">
        <v>-4.2533104513083897E-3</v>
      </c>
      <c r="O108">
        <v>2.2750759002199694E-3</v>
      </c>
      <c r="P108">
        <v>-4.2533104513083897E-3</v>
      </c>
      <c r="Q108">
        <v>6.0492028380903173E-2</v>
      </c>
      <c r="R108">
        <v>0.11319302766358269</v>
      </c>
      <c r="S108">
        <v>8.7844061518591587E-2</v>
      </c>
      <c r="T108">
        <v>9.4667607494494044E-2</v>
      </c>
      <c r="U108">
        <v>-4.1321616110451265E-2</v>
      </c>
      <c r="V108">
        <v>0.39301997007524231</v>
      </c>
      <c r="W108">
        <v>3.8986049954765234E-2</v>
      </c>
      <c r="X108">
        <v>0.28409837422296386</v>
      </c>
      <c r="Y108">
        <v>5.1665390486825835E-3</v>
      </c>
      <c r="Z108">
        <v>-1.128070134596787E-2</v>
      </c>
      <c r="AA108">
        <v>3.2924965771327364E-2</v>
      </c>
      <c r="AB108">
        <v>2.3379407560304211E-2</v>
      </c>
      <c r="AC108">
        <v>-1.585900669310164E-2</v>
      </c>
      <c r="AD108">
        <v>-2.8790116494151474E-2</v>
      </c>
      <c r="AE108">
        <v>-9.3632900706098754E-3</v>
      </c>
      <c r="AF108">
        <v>3.2924965771327364E-2</v>
      </c>
      <c r="AG108">
        <v>-6.5897714795590256E-3</v>
      </c>
      <c r="AH108">
        <v>2.8036004267395109E-2</v>
      </c>
      <c r="AI108">
        <v>-6.7759914890848649E-3</v>
      </c>
      <c r="AJ108">
        <v>-1.9335143516402031E-2</v>
      </c>
      <c r="AK108">
        <v>2.4146198041187006E-2</v>
      </c>
      <c r="AL108">
        <v>-3.2672779191346257E-2</v>
      </c>
      <c r="AM108">
        <v>-3.1751796475303184E-2</v>
      </c>
      <c r="AN108">
        <v>2.3921640110254605E-2</v>
      </c>
      <c r="AO108">
        <v>-2.6218673486853306E-2</v>
      </c>
      <c r="AP108">
        <v>-4.0612422652179681E-2</v>
      </c>
      <c r="AQ108">
        <v>0.10462046944442049</v>
      </c>
      <c r="AR108">
        <v>-8.495684826007599E-3</v>
      </c>
      <c r="AS108">
        <v>-8.495684826007599E-3</v>
      </c>
      <c r="AT108">
        <v>-1.8806966659133395E-2</v>
      </c>
      <c r="AU108">
        <v>0.27523903178184128</v>
      </c>
      <c r="AV108">
        <v>2.0594452140873354E-2</v>
      </c>
      <c r="AW108">
        <v>-2.2866057714516164E-2</v>
      </c>
      <c r="AX108">
        <v>4.1282122444716296E-3</v>
      </c>
      <c r="AY108">
        <v>-2.1519250643118326E-3</v>
      </c>
      <c r="AZ108">
        <v>1.4681371093867801E-2</v>
      </c>
      <c r="BA108">
        <v>-4.7399404798157796E-2</v>
      </c>
      <c r="BB108">
        <v>-4.1292614860620469E-2</v>
      </c>
      <c r="BC108">
        <v>-1.4626710619312366E-2</v>
      </c>
      <c r="BD108">
        <v>1.3562552878298828E-2</v>
      </c>
      <c r="BE108">
        <v>1.8664249190492643E-2</v>
      </c>
      <c r="BF108">
        <v>-7.2745644876178184E-3</v>
      </c>
      <c r="BG108">
        <v>-1.9732210638612024E-2</v>
      </c>
      <c r="BH108">
        <v>-3.746876172848207E-2</v>
      </c>
      <c r="BI108">
        <v>-2.7958980229864705E-2</v>
      </c>
      <c r="BJ108">
        <v>-3.6758173017763796E-2</v>
      </c>
      <c r="BK108">
        <v>-2.4497453853444151E-2</v>
      </c>
      <c r="BL108">
        <v>1.8319045824017832E-2</v>
      </c>
      <c r="BM108">
        <v>2.4994748661122002E-2</v>
      </c>
      <c r="BN108">
        <v>-5.7913239990434739E-3</v>
      </c>
      <c r="BO108">
        <v>6.6172038729066518E-3</v>
      </c>
      <c r="BP108">
        <v>-1.8286233524133777E-2</v>
      </c>
      <c r="BQ108">
        <v>-1.4281496500114288E-2</v>
      </c>
      <c r="BR108">
        <v>-1.4281496500114288E-2</v>
      </c>
      <c r="BS108">
        <v>9.3101549669461492E-3</v>
      </c>
      <c r="BT108">
        <v>-6.1098689290913832E-2</v>
      </c>
      <c r="BU108">
        <v>-4.0906260949162887E-2</v>
      </c>
      <c r="BV108">
        <v>3.1584703652615675E-2</v>
      </c>
      <c r="BW108">
        <v>-3.2268998277988015E-2</v>
      </c>
      <c r="BX108">
        <v>1.5572842307961909E-2</v>
      </c>
      <c r="BY108">
        <v>3.6629064003840806E-3</v>
      </c>
      <c r="BZ108">
        <v>-2.0050736098278565E-2</v>
      </c>
      <c r="CA108">
        <v>1.8451948823293873E-2</v>
      </c>
      <c r="CB108">
        <v>-5.0607180965844267E-3</v>
      </c>
      <c r="CC108">
        <v>-5.0607180965844267E-3</v>
      </c>
      <c r="CD108">
        <v>-3.7298906299982337E-3</v>
      </c>
      <c r="CE108">
        <v>-8.8340888151782204E-3</v>
      </c>
      <c r="CF108">
        <v>3.3601815312835737E-2</v>
      </c>
    </row>
    <row r="109" spans="3:84" x14ac:dyDescent="0.25">
      <c r="C109" t="s">
        <v>50</v>
      </c>
      <c r="D109" t="s">
        <v>15</v>
      </c>
      <c r="E109">
        <v>4.2380023068024575E-2</v>
      </c>
      <c r="F109">
        <v>-3.8196209529187453E-2</v>
      </c>
      <c r="G109">
        <v>-8.3330309360898358E-3</v>
      </c>
      <c r="H109">
        <v>1.4504816545413024E-2</v>
      </c>
      <c r="I109">
        <v>4.2380023068024575E-2</v>
      </c>
      <c r="J109">
        <v>3.7988077354488614E-2</v>
      </c>
      <c r="K109">
        <v>2.6483690489636946E-2</v>
      </c>
      <c r="L109">
        <v>6.3768335092140305E-3</v>
      </c>
      <c r="M109">
        <v>4.01344030484867E-2</v>
      </c>
      <c r="N109">
        <v>3.7696119992523647E-2</v>
      </c>
      <c r="O109">
        <v>2.0755136080788272E-2</v>
      </c>
      <c r="P109">
        <v>3.7696119992523647E-2</v>
      </c>
      <c r="Q109">
        <v>4.2503101917730768E-2</v>
      </c>
      <c r="R109">
        <v>5.4734149862246673E-3</v>
      </c>
      <c r="S109">
        <v>-1.924061398517285E-2</v>
      </c>
      <c r="T109">
        <v>-1.2245374151218735E-2</v>
      </c>
      <c r="U109">
        <v>-9.1568325364188241E-2</v>
      </c>
      <c r="V109">
        <v>3.8986049965520242E-2</v>
      </c>
      <c r="W109">
        <v>0.12304995660356777</v>
      </c>
      <c r="X109">
        <v>5.4992000432395605E-3</v>
      </c>
      <c r="Y109">
        <v>1.7289707403962518E-2</v>
      </c>
      <c r="Z109">
        <v>3.7596726353459342E-3</v>
      </c>
      <c r="AA109">
        <v>-3.9500149821878328E-3</v>
      </c>
      <c r="AB109">
        <v>5.1291699485576325E-2</v>
      </c>
      <c r="AC109">
        <v>7.2704606899820501E-4</v>
      </c>
      <c r="AD109">
        <v>8.1550433889930884E-3</v>
      </c>
      <c r="AE109">
        <v>2.665606118881092E-2</v>
      </c>
      <c r="AF109">
        <v>-3.9500149821878328E-3</v>
      </c>
      <c r="AG109">
        <v>2.759882873867292E-2</v>
      </c>
      <c r="AH109">
        <v>3.8253954871253715E-2</v>
      </c>
      <c r="AI109">
        <v>-3.8651736012645932E-3</v>
      </c>
      <c r="AJ109">
        <v>-4.1451442295407426E-2</v>
      </c>
      <c r="AK109">
        <v>1.6268470165965665E-2</v>
      </c>
      <c r="AL109">
        <v>0.13021113031298082</v>
      </c>
      <c r="AM109">
        <v>2.4093206668878153E-3</v>
      </c>
      <c r="AN109">
        <v>0.1097144380503341</v>
      </c>
      <c r="AO109">
        <v>-1.8447688162083753E-2</v>
      </c>
      <c r="AP109">
        <v>-1.2439359562181784E-2</v>
      </c>
      <c r="AQ109">
        <v>3.2455143865435687E-2</v>
      </c>
      <c r="AR109">
        <v>3.4244341078238483E-2</v>
      </c>
      <c r="AS109">
        <v>3.4244341078238483E-2</v>
      </c>
      <c r="AT109">
        <v>2.7387096229585906E-2</v>
      </c>
      <c r="AU109">
        <v>5.0554273205656308E-3</v>
      </c>
      <c r="AV109">
        <v>-2.8977440320929415E-2</v>
      </c>
      <c r="AW109">
        <v>4.4321829069506102E-2</v>
      </c>
      <c r="AX109">
        <v>-6.0260025421872254E-2</v>
      </c>
      <c r="AY109">
        <v>-1.5002229777385523E-2</v>
      </c>
      <c r="AZ109">
        <v>9.8178605146456155E-3</v>
      </c>
      <c r="BA109">
        <v>2.0062644433030741E-2</v>
      </c>
      <c r="BB109">
        <v>2.5454895845962167E-3</v>
      </c>
      <c r="BC109">
        <v>1.7629565510367984E-2</v>
      </c>
      <c r="BD109">
        <v>5.1076521166943945E-2</v>
      </c>
      <c r="BE109">
        <v>5.494940647398161E-2</v>
      </c>
      <c r="BF109">
        <v>1.4587737882032936E-2</v>
      </c>
      <c r="BG109">
        <v>-5.5763162261807775E-2</v>
      </c>
      <c r="BH109">
        <v>1.7269181277202339E-2</v>
      </c>
      <c r="BI109">
        <v>3.394767730445003E-2</v>
      </c>
      <c r="BJ109">
        <v>-3.1339920032244173E-2</v>
      </c>
      <c r="BK109">
        <v>-3.6894163009768555E-3</v>
      </c>
      <c r="BL109">
        <v>6.2622919385605491E-2</v>
      </c>
      <c r="BM109">
        <v>4.8800005821200809E-2</v>
      </c>
      <c r="BN109">
        <v>-2.2940749156923679E-2</v>
      </c>
      <c r="BO109">
        <v>2.4709066776688715E-2</v>
      </c>
      <c r="BP109">
        <v>2.7013499133901053E-3</v>
      </c>
      <c r="BQ109">
        <v>3.6443725832421503E-2</v>
      </c>
      <c r="BR109">
        <v>3.6443725832421503E-2</v>
      </c>
      <c r="BS109">
        <v>2.5874875354707449E-2</v>
      </c>
      <c r="BT109">
        <v>-4.9565355967873592E-2</v>
      </c>
      <c r="BU109">
        <v>-7.6954554388519836E-2</v>
      </c>
      <c r="BV109">
        <v>-1.3948894808762713E-2</v>
      </c>
      <c r="BW109">
        <v>4.7491795722159891E-3</v>
      </c>
      <c r="BX109">
        <v>3.1889206569037265E-2</v>
      </c>
      <c r="BY109">
        <v>2.1254389564373199E-2</v>
      </c>
      <c r="BZ109">
        <v>2.8414127152536106E-2</v>
      </c>
      <c r="CA109">
        <v>-5.5253935737042958E-3</v>
      </c>
      <c r="CB109">
        <v>-8.5299752921779159E-3</v>
      </c>
      <c r="CC109">
        <v>-8.5299752921779159E-3</v>
      </c>
      <c r="CD109">
        <v>-2.2092253665634831E-2</v>
      </c>
      <c r="CE109">
        <v>-1.1700346940970441E-3</v>
      </c>
      <c r="CF109">
        <v>-1.9762545505842777E-2</v>
      </c>
    </row>
    <row r="110" spans="3:84" x14ac:dyDescent="0.25">
      <c r="E110">
        <v>-3.3430999901896304E-2</v>
      </c>
      <c r="F110">
        <v>-2.3192554486086689E-2</v>
      </c>
      <c r="G110">
        <v>-1.3361751751940817E-2</v>
      </c>
      <c r="H110">
        <v>-4.651980941970852E-3</v>
      </c>
      <c r="I110">
        <v>-3.3430999901896304E-2</v>
      </c>
      <c r="J110">
        <v>-3.3030269877584235E-2</v>
      </c>
      <c r="K110">
        <v>-2.6676472850457857E-2</v>
      </c>
      <c r="L110">
        <v>-4.573088542468863E-2</v>
      </c>
      <c r="M110">
        <v>-2.0458949666227608E-2</v>
      </c>
      <c r="N110">
        <v>-8.5870768575269235E-3</v>
      </c>
      <c r="O110">
        <v>2.642829596108132E-2</v>
      </c>
      <c r="P110">
        <v>-8.5870768575269235E-3</v>
      </c>
      <c r="Q110">
        <v>-1.7196125869982329E-2</v>
      </c>
      <c r="R110">
        <v>2.1578702331037411E-2</v>
      </c>
      <c r="S110">
        <v>4.8412479902727512E-2</v>
      </c>
      <c r="T110">
        <v>3.9786029282734184E-2</v>
      </c>
      <c r="U110">
        <v>2.5075093633983941E-2</v>
      </c>
      <c r="V110">
        <v>0.28409837422595963</v>
      </c>
      <c r="W110">
        <v>5.4992000353490389E-3</v>
      </c>
      <c r="X110">
        <v>0.31785340581112609</v>
      </c>
      <c r="Y110">
        <v>6.2698515812151679E-3</v>
      </c>
      <c r="Z110">
        <v>4.2558122016734638E-3</v>
      </c>
      <c r="AA110">
        <v>4.5170154945936486E-2</v>
      </c>
      <c r="AB110">
        <v>4.4637111601843905E-3</v>
      </c>
      <c r="AC110">
        <v>1.5458239998758092E-2</v>
      </c>
      <c r="AD110">
        <v>4.01381425234901E-2</v>
      </c>
      <c r="AE110">
        <v>3.1875957874647781E-2</v>
      </c>
      <c r="AF110">
        <v>4.5170154945936486E-2</v>
      </c>
      <c r="AG110">
        <v>-2.4479446421651292E-2</v>
      </c>
      <c r="AH110">
        <v>-2.4863951718901281E-2</v>
      </c>
      <c r="AI110">
        <v>-6.3490035952455618E-3</v>
      </c>
      <c r="AJ110">
        <v>-3.8829672059998519E-3</v>
      </c>
      <c r="AK110">
        <v>-2.3032767686266269E-2</v>
      </c>
      <c r="AL110">
        <v>-2.6050910645320627E-2</v>
      </c>
      <c r="AM110">
        <v>9.2028054578750962E-2</v>
      </c>
      <c r="AN110">
        <v>-9.0330485988104527E-3</v>
      </c>
      <c r="AO110">
        <v>-3.2746266221396134E-4</v>
      </c>
      <c r="AP110">
        <v>1.0289877933339919E-2</v>
      </c>
      <c r="AQ110">
        <v>4.9786240009754512E-2</v>
      </c>
      <c r="AR110">
        <v>1.0337972681424445E-2</v>
      </c>
      <c r="AS110">
        <v>1.0337972681424445E-2</v>
      </c>
      <c r="AT110">
        <v>3.5485213197772453E-3</v>
      </c>
      <c r="AU110">
        <v>0.2716615886130731</v>
      </c>
      <c r="AV110">
        <v>-3.8369851634700552E-2</v>
      </c>
      <c r="AW110">
        <v>-4.2416423852540623E-2</v>
      </c>
      <c r="AX110">
        <v>-6.0232500700013424E-2</v>
      </c>
      <c r="AY110">
        <v>1.3333871324154933E-2</v>
      </c>
      <c r="AZ110">
        <v>7.4045782605687366E-2</v>
      </c>
      <c r="BA110">
        <v>3.6178316638967145E-2</v>
      </c>
      <c r="BB110">
        <v>6.0880379120061293E-2</v>
      </c>
      <c r="BC110">
        <v>-3.4465007229688011E-3</v>
      </c>
      <c r="BD110">
        <v>-6.9899441506618785E-3</v>
      </c>
      <c r="BE110">
        <v>-5.0316215448208187E-3</v>
      </c>
      <c r="BF110">
        <v>4.7676305814675583E-3</v>
      </c>
      <c r="BG110">
        <v>2.4643861771670193E-2</v>
      </c>
      <c r="BH110">
        <v>-1.2048163592284989E-2</v>
      </c>
      <c r="BI110">
        <v>2.1897031912256622E-2</v>
      </c>
      <c r="BJ110">
        <v>4.7276545819525794E-3</v>
      </c>
      <c r="BK110">
        <v>-2.0115645252457039E-2</v>
      </c>
      <c r="BL110">
        <v>1.4885453700049E-2</v>
      </c>
      <c r="BM110">
        <v>-5.2688730715847107E-3</v>
      </c>
      <c r="BN110">
        <v>4.5484212618700309E-2</v>
      </c>
      <c r="BO110">
        <v>6.2348216737273393E-3</v>
      </c>
      <c r="BP110">
        <v>-1.8521162579346793E-2</v>
      </c>
      <c r="BQ110">
        <v>-1.1312629506749886E-2</v>
      </c>
      <c r="BR110">
        <v>-1.1312629506749886E-2</v>
      </c>
      <c r="BS110">
        <v>-7.2291165719630731E-3</v>
      </c>
      <c r="BT110">
        <v>-9.1637239221454662E-3</v>
      </c>
      <c r="BU110">
        <v>-2.3983933102853794E-3</v>
      </c>
      <c r="BV110">
        <v>-4.8775381720161673E-2</v>
      </c>
      <c r="BW110">
        <v>-1.2847922193078776E-2</v>
      </c>
      <c r="BX110">
        <v>-9.1953229081819868E-3</v>
      </c>
      <c r="BY110">
        <v>-1.4777246286460662E-2</v>
      </c>
      <c r="BZ110">
        <v>3.9672569327431351E-4</v>
      </c>
      <c r="CA110">
        <v>1.3328359600031944E-2</v>
      </c>
      <c r="CB110">
        <v>2.5053642995941761E-2</v>
      </c>
      <c r="CC110">
        <v>2.5053642995941761E-2</v>
      </c>
      <c r="CD110">
        <v>-1.2698530620583289E-2</v>
      </c>
      <c r="CE110">
        <v>-1.0900328629434601E-2</v>
      </c>
      <c r="CF110">
        <v>-3.1028607287114873E-2</v>
      </c>
    </row>
    <row r="111" spans="3:84" x14ac:dyDescent="0.25">
      <c r="E111">
        <v>-8.1939263713000088E-3</v>
      </c>
      <c r="F111">
        <v>-5.7336770025340877E-2</v>
      </c>
      <c r="G111">
        <v>-5.6318231208443537E-2</v>
      </c>
      <c r="H111">
        <v>0.11375261572906531</v>
      </c>
      <c r="I111">
        <v>-8.1939263713000088E-3</v>
      </c>
      <c r="J111">
        <v>-1.0849899833136334E-3</v>
      </c>
      <c r="K111">
        <v>1.982701599469483E-2</v>
      </c>
      <c r="L111">
        <v>8.3477981750285868E-2</v>
      </c>
      <c r="M111">
        <v>1.7321986624542485E-2</v>
      </c>
      <c r="N111">
        <v>-3.2501294310778084E-2</v>
      </c>
      <c r="O111">
        <v>-9.3133990108166809E-3</v>
      </c>
      <c r="P111">
        <v>-3.2501294310778084E-2</v>
      </c>
      <c r="Q111">
        <v>8.7614411116157309E-2</v>
      </c>
      <c r="R111">
        <v>-2.093706683885932E-2</v>
      </c>
      <c r="S111">
        <v>3.9317385012434314E-2</v>
      </c>
      <c r="T111">
        <v>4.0447544774359356E-2</v>
      </c>
      <c r="U111">
        <v>8.3110203206874567E-2</v>
      </c>
      <c r="V111">
        <v>5.1665390493758623E-3</v>
      </c>
      <c r="W111">
        <v>1.7289707393913611E-2</v>
      </c>
      <c r="X111">
        <v>6.2698515786916986E-3</v>
      </c>
      <c r="Y111">
        <v>0.19636600434871387</v>
      </c>
      <c r="Z111">
        <v>5.0509954077689045E-2</v>
      </c>
      <c r="AA111">
        <v>-1.6258940404083044E-2</v>
      </c>
      <c r="AB111">
        <v>-1.1760674769478063E-2</v>
      </c>
      <c r="AC111">
        <v>4.722402960048494E-2</v>
      </c>
      <c r="AD111">
        <v>3.1476858371013494E-2</v>
      </c>
      <c r="AE111">
        <v>2.3253635300344355E-2</v>
      </c>
      <c r="AF111">
        <v>-1.6258940404083044E-2</v>
      </c>
      <c r="AG111">
        <v>-2.032823694094299E-3</v>
      </c>
      <c r="AH111">
        <v>2.0823409831515094E-2</v>
      </c>
      <c r="AI111">
        <v>-2.7178304658114327E-2</v>
      </c>
      <c r="AJ111">
        <v>-8.6315583996963152E-3</v>
      </c>
      <c r="AK111">
        <v>-5.0450814035172487E-2</v>
      </c>
      <c r="AL111">
        <v>5.6423616969247803E-2</v>
      </c>
      <c r="AM111">
        <v>-6.985628688264689E-4</v>
      </c>
      <c r="AN111">
        <v>-3.8226556256504729E-2</v>
      </c>
      <c r="AO111">
        <v>-6.4233514143135217E-2</v>
      </c>
      <c r="AP111">
        <v>1.7980178597607199E-2</v>
      </c>
      <c r="AQ111">
        <v>2.040278736794221E-2</v>
      </c>
      <c r="AR111">
        <v>-5.5430718162924109E-2</v>
      </c>
      <c r="AS111">
        <v>-5.5430718162924109E-2</v>
      </c>
      <c r="AT111">
        <v>3.4165664196124879E-2</v>
      </c>
      <c r="AU111">
        <v>-4.4942035336845598E-2</v>
      </c>
      <c r="AV111">
        <v>-2.5351488456487881E-2</v>
      </c>
      <c r="AW111">
        <v>1.4684284594812913E-2</v>
      </c>
      <c r="AX111">
        <v>4.2783912962183979E-2</v>
      </c>
      <c r="AY111">
        <v>-4.0699919504775195E-2</v>
      </c>
      <c r="AZ111">
        <v>7.7213202010944726E-2</v>
      </c>
      <c r="BA111">
        <v>1.5918533546058822E-2</v>
      </c>
      <c r="BB111">
        <v>-9.011107803654772E-3</v>
      </c>
      <c r="BC111">
        <v>-2.8756176461836203E-2</v>
      </c>
      <c r="BD111">
        <v>4.2694737390868487E-2</v>
      </c>
      <c r="BE111">
        <v>3.9668802989344942E-2</v>
      </c>
      <c r="BF111">
        <v>6.912183965421681E-2</v>
      </c>
      <c r="BG111">
        <v>4.2717951916187935E-2</v>
      </c>
      <c r="BH111">
        <v>9.3187685589676272E-3</v>
      </c>
      <c r="BI111">
        <v>5.1459346361258151E-2</v>
      </c>
      <c r="BJ111">
        <v>1.8811010091009661E-2</v>
      </c>
      <c r="BK111">
        <v>4.6700994427854581E-3</v>
      </c>
      <c r="BL111">
        <v>7.5524334079086319E-2</v>
      </c>
      <c r="BM111">
        <v>0.11433399361695223</v>
      </c>
      <c r="BN111">
        <v>-2.80774229633311E-2</v>
      </c>
      <c r="BO111">
        <v>2.5549626435759754E-2</v>
      </c>
      <c r="BP111">
        <v>-3.6634971268864169E-2</v>
      </c>
      <c r="BQ111">
        <v>-2.8408746076528268E-2</v>
      </c>
      <c r="BR111">
        <v>-2.8408746076528268E-2</v>
      </c>
      <c r="BS111">
        <v>2.3665129669061258E-2</v>
      </c>
      <c r="BT111">
        <v>-6.8977209693464381E-2</v>
      </c>
      <c r="BU111">
        <v>9.5205639731472447E-2</v>
      </c>
      <c r="BV111">
        <v>-1.3936739288419708E-2</v>
      </c>
      <c r="BW111">
        <v>1.0932317150411985E-2</v>
      </c>
      <c r="BX111">
        <v>2.1783074770806932E-2</v>
      </c>
      <c r="BY111">
        <v>2.0682689029173973E-2</v>
      </c>
      <c r="BZ111">
        <v>-3.1668879063392885E-3</v>
      </c>
      <c r="CA111">
        <v>9.8428232387984038E-2</v>
      </c>
      <c r="CB111">
        <v>4.58860009273514E-2</v>
      </c>
      <c r="CC111">
        <v>4.58860009273514E-2</v>
      </c>
      <c r="CD111">
        <v>-2.9858473713215594E-2</v>
      </c>
      <c r="CE111">
        <v>-4.1701072817564466E-2</v>
      </c>
      <c r="CF111">
        <v>-1.8256888007715355E-2</v>
      </c>
    </row>
    <row r="112" spans="3:84" x14ac:dyDescent="0.25">
      <c r="E112">
        <v>6.9646648980705689E-2</v>
      </c>
      <c r="F112">
        <v>-3.4449920541769867E-2</v>
      </c>
      <c r="G112">
        <v>-1.0497253527310204E-2</v>
      </c>
      <c r="H112">
        <v>2.1557699096820798E-3</v>
      </c>
      <c r="I112">
        <v>6.9646648980705689E-2</v>
      </c>
      <c r="J112">
        <v>7.7206590062087938E-2</v>
      </c>
      <c r="K112">
        <v>1.7944338652361638E-3</v>
      </c>
      <c r="L112">
        <v>-4.1802167931346473E-2</v>
      </c>
      <c r="M112">
        <v>1.0061084134883193E-2</v>
      </c>
      <c r="N112">
        <v>6.5712821057264739E-3</v>
      </c>
      <c r="O112">
        <v>1.4222692787117675E-3</v>
      </c>
      <c r="P112">
        <v>6.5712821057264739E-3</v>
      </c>
      <c r="Q112">
        <v>1.1960441947671341E-2</v>
      </c>
      <c r="R112">
        <v>1.1176791298834072E-2</v>
      </c>
      <c r="S112">
        <v>3.9894288611002027E-2</v>
      </c>
      <c r="T112">
        <v>3.9217678430829218E-2</v>
      </c>
      <c r="U112">
        <v>4.9101332626553695E-2</v>
      </c>
      <c r="V112">
        <v>-1.1280701343703162E-2</v>
      </c>
      <c r="W112">
        <v>3.7596726268402936E-3</v>
      </c>
      <c r="X112">
        <v>4.2558122018012332E-3</v>
      </c>
      <c r="Y112">
        <v>5.0509954079302803E-2</v>
      </c>
      <c r="Z112">
        <v>0.11515992793689502</v>
      </c>
      <c r="AA112">
        <v>-7.2795484416625471E-3</v>
      </c>
      <c r="AB112">
        <v>-1.7640820237260768E-2</v>
      </c>
      <c r="AC112">
        <v>5.6176205861549977E-2</v>
      </c>
      <c r="AD112">
        <v>1.5429143290321795E-2</v>
      </c>
      <c r="AE112">
        <v>-6.697464463817155E-3</v>
      </c>
      <c r="AF112">
        <v>-7.2795484416625471E-3</v>
      </c>
      <c r="AG112">
        <v>4.8822746869995715E-2</v>
      </c>
      <c r="AH112">
        <v>-7.2152620887817893E-3</v>
      </c>
      <c r="AI112">
        <v>-5.5796074357592111E-3</v>
      </c>
      <c r="AJ112">
        <v>2.7563089753416883E-2</v>
      </c>
      <c r="AK112">
        <v>-2.5751595689627198E-2</v>
      </c>
      <c r="AL112">
        <v>1.61223857722795E-2</v>
      </c>
      <c r="AM112">
        <v>5.3709006334070483E-2</v>
      </c>
      <c r="AN112">
        <v>1.5807993635824316E-2</v>
      </c>
      <c r="AO112">
        <v>2.9504359805071712E-2</v>
      </c>
      <c r="AP112">
        <v>2.040994421123165E-3</v>
      </c>
      <c r="AQ112">
        <v>-6.8802257323927765E-2</v>
      </c>
      <c r="AR112">
        <v>8.426136354269375E-3</v>
      </c>
      <c r="AS112">
        <v>8.426136354269375E-3</v>
      </c>
      <c r="AT112">
        <v>-8.8228007665412493E-4</v>
      </c>
      <c r="AU112">
        <v>-4.8206318917887302E-3</v>
      </c>
      <c r="AV112">
        <v>-2.2295002076485593E-2</v>
      </c>
      <c r="AW112">
        <v>1.5462189280271543E-2</v>
      </c>
      <c r="AX112">
        <v>4.0438057306635619E-2</v>
      </c>
      <c r="AY112">
        <v>-1.1504615741453828E-2</v>
      </c>
      <c r="AZ112">
        <v>1.8003629833518508E-2</v>
      </c>
      <c r="BA112">
        <v>1.3346474229831392E-2</v>
      </c>
      <c r="BB112">
        <v>4.0916512943183291E-2</v>
      </c>
      <c r="BC112">
        <v>-3.7196143172873133E-2</v>
      </c>
      <c r="BD112">
        <v>-4.4207880890635891E-3</v>
      </c>
      <c r="BE112">
        <v>-7.4143426428592459E-3</v>
      </c>
      <c r="BF112">
        <v>1.136427178573471E-2</v>
      </c>
      <c r="BG112">
        <v>-4.3636085796282753E-2</v>
      </c>
      <c r="BH112">
        <v>2.551503407692049E-2</v>
      </c>
      <c r="BI112">
        <v>-8.5916248104445744E-2</v>
      </c>
      <c r="BJ112">
        <v>3.7017561779778128E-2</v>
      </c>
      <c r="BK112">
        <v>4.9285472676660766E-2</v>
      </c>
      <c r="BL112">
        <v>2.1183975531494342E-2</v>
      </c>
      <c r="BM112">
        <v>7.0673533211710909E-2</v>
      </c>
      <c r="BN112">
        <v>2.5850358424861896E-3</v>
      </c>
      <c r="BO112">
        <v>2.9323138710243904E-2</v>
      </c>
      <c r="BP112">
        <v>1.5698407513756084E-2</v>
      </c>
      <c r="BQ112">
        <v>-5.09440703875206E-2</v>
      </c>
      <c r="BR112">
        <v>-5.09440703875206E-2</v>
      </c>
      <c r="BS112">
        <v>4.2629900333805745E-2</v>
      </c>
      <c r="BT112">
        <v>1.2388852007579576E-2</v>
      </c>
      <c r="BU112">
        <v>1.267059936422184E-2</v>
      </c>
      <c r="BV112">
        <v>-3.1848157826956582E-2</v>
      </c>
      <c r="BW112">
        <v>3.686864358455947E-3</v>
      </c>
      <c r="BX112">
        <v>-4.9877127340076672E-3</v>
      </c>
      <c r="BY112">
        <v>-8.7389634661917421E-3</v>
      </c>
      <c r="BZ112">
        <v>1.6123719101607412E-2</v>
      </c>
      <c r="CA112">
        <v>5.5662322834551657E-2</v>
      </c>
      <c r="CB112">
        <v>9.5889414441036006E-2</v>
      </c>
      <c r="CC112">
        <v>9.5889414441036006E-2</v>
      </c>
      <c r="CD112">
        <v>2.5287271676266369E-2</v>
      </c>
      <c r="CE112">
        <v>-5.0432650591651015E-3</v>
      </c>
      <c r="CF112">
        <v>1.1686763553713278E-2</v>
      </c>
    </row>
    <row r="113" spans="5:84" x14ac:dyDescent="0.25">
      <c r="E113">
        <v>-6.3358023052835777E-3</v>
      </c>
      <c r="F113">
        <v>1.8323688224023305E-2</v>
      </c>
      <c r="G113">
        <v>2.3907333579529649E-2</v>
      </c>
      <c r="H113">
        <v>1.1066391727107425E-2</v>
      </c>
      <c r="I113">
        <v>-6.3358023052835777E-3</v>
      </c>
      <c r="J113">
        <v>-3.6293877318983037E-3</v>
      </c>
      <c r="K113">
        <v>1.3273187724894747E-2</v>
      </c>
      <c r="L113">
        <v>5.4011311297948034E-3</v>
      </c>
      <c r="M113">
        <v>2.5062314296985883E-2</v>
      </c>
      <c r="N113">
        <v>6.6308592693641588E-3</v>
      </c>
      <c r="O113">
        <v>2.5212246226218926E-2</v>
      </c>
      <c r="P113">
        <v>6.6308592693641588E-3</v>
      </c>
      <c r="Q113">
        <v>-2.048529644188074E-2</v>
      </c>
      <c r="R113">
        <v>8.50883982943062E-2</v>
      </c>
      <c r="S113">
        <v>-5.4957541646226404E-3</v>
      </c>
      <c r="T113">
        <v>-4.11308431914717E-3</v>
      </c>
      <c r="U113">
        <v>1.3331047362754117E-2</v>
      </c>
      <c r="V113">
        <v>3.2924965774146955E-2</v>
      </c>
      <c r="W113">
        <v>-3.9500149902714221E-3</v>
      </c>
      <c r="X113">
        <v>4.5170154945679927E-2</v>
      </c>
      <c r="Y113">
        <v>-1.6258940401693373E-2</v>
      </c>
      <c r="Z113">
        <v>-7.2795484420280221E-3</v>
      </c>
      <c r="AA113">
        <v>7.6817660006235633E-2</v>
      </c>
      <c r="AB113">
        <v>3.9876869484851821E-2</v>
      </c>
      <c r="AC113">
        <v>2.3448102504250001E-2</v>
      </c>
      <c r="AD113">
        <v>4.4030348679210102E-2</v>
      </c>
      <c r="AE113">
        <v>4.3350924642084343E-2</v>
      </c>
      <c r="AF113">
        <v>7.6817660006235633E-2</v>
      </c>
      <c r="AG113">
        <v>-3.13250805276441E-3</v>
      </c>
      <c r="AH113">
        <v>1.7110754981203069E-2</v>
      </c>
      <c r="AI113">
        <v>7.2300572051377243E-3</v>
      </c>
      <c r="AJ113">
        <v>1.5075267326561947E-3</v>
      </c>
      <c r="AK113">
        <v>2.9481894610159903E-2</v>
      </c>
      <c r="AL113">
        <v>-5.7832706130216294E-2</v>
      </c>
      <c r="AM113">
        <v>3.8177903296758353E-2</v>
      </c>
      <c r="AN113">
        <v>2.7523895581936519E-3</v>
      </c>
      <c r="AO113">
        <v>2.3914024481576535E-2</v>
      </c>
      <c r="AP113">
        <v>5.7403590887879385E-2</v>
      </c>
      <c r="AQ113">
        <v>-7.266676983069878E-2</v>
      </c>
      <c r="AR113">
        <v>2.5556995127384255E-2</v>
      </c>
      <c r="AS113">
        <v>2.5556995127384255E-2</v>
      </c>
      <c r="AT113">
        <v>-8.4220861937452235E-3</v>
      </c>
      <c r="AU113">
        <v>3.2730634707763981E-2</v>
      </c>
      <c r="AV113">
        <v>6.390007615293393E-2</v>
      </c>
      <c r="AW113">
        <v>6.9296942693474473E-3</v>
      </c>
      <c r="AX113">
        <v>-3.2558245153072429E-2</v>
      </c>
      <c r="AY113">
        <v>-3.5387308259669903E-2</v>
      </c>
      <c r="AZ113">
        <v>1.6518008948143023E-2</v>
      </c>
      <c r="BA113">
        <v>4.4009633013717159E-2</v>
      </c>
      <c r="BB113">
        <v>3.894112014127081E-2</v>
      </c>
      <c r="BC113">
        <v>4.3137186694369903E-2</v>
      </c>
      <c r="BD113">
        <v>3.107495265184182E-2</v>
      </c>
      <c r="BE113">
        <v>3.6821415630282545E-2</v>
      </c>
      <c r="BF113">
        <v>5.9564058690504962E-3</v>
      </c>
      <c r="BG113">
        <v>3.2175610391215248E-2</v>
      </c>
      <c r="BH113">
        <v>4.5837050745094893E-3</v>
      </c>
      <c r="BI113">
        <v>3.388633968676022E-2</v>
      </c>
      <c r="BJ113">
        <v>3.4576082561962873E-4</v>
      </c>
      <c r="BK113">
        <v>-3.9170772296442946E-4</v>
      </c>
      <c r="BL113">
        <v>2.6690510274395562E-3</v>
      </c>
      <c r="BM113">
        <v>-1.7535837341526028E-2</v>
      </c>
      <c r="BN113">
        <v>-7.1946704222286828E-3</v>
      </c>
      <c r="BO113">
        <v>1.8101370113911136E-2</v>
      </c>
      <c r="BP113">
        <v>6.5347293098801662E-3</v>
      </c>
      <c r="BQ113">
        <v>-1.0148694730679475E-2</v>
      </c>
      <c r="BR113">
        <v>-1.0148694730679475E-2</v>
      </c>
      <c r="BS113">
        <v>1.5904358429724055E-2</v>
      </c>
      <c r="BT113">
        <v>2.4535009564832275E-2</v>
      </c>
      <c r="BU113">
        <v>1.9147547656060387E-2</v>
      </c>
      <c r="BV113">
        <v>4.7382151480503273E-2</v>
      </c>
      <c r="BW113">
        <v>1.8395414491004736E-2</v>
      </c>
      <c r="BX113">
        <v>-1.9847338003407128E-2</v>
      </c>
      <c r="BY113">
        <v>-1.775392274115975E-2</v>
      </c>
      <c r="BZ113">
        <v>-5.5893740271339559E-3</v>
      </c>
      <c r="CA113">
        <v>6.2556777582878087E-3</v>
      </c>
      <c r="CB113">
        <v>-3.0729170549688628E-2</v>
      </c>
      <c r="CC113">
        <v>-3.0729170549688628E-2</v>
      </c>
      <c r="CD113">
        <v>-1.2878595694843842E-2</v>
      </c>
      <c r="CE113">
        <v>-4.7890670190566809E-3</v>
      </c>
      <c r="CF113">
        <v>5.6627368754155041E-2</v>
      </c>
    </row>
    <row r="114" spans="5:84" x14ac:dyDescent="0.25">
      <c r="E114">
        <v>1.6705821494280803E-2</v>
      </c>
      <c r="F114">
        <v>1.9067561866631926E-3</v>
      </c>
      <c r="G114">
        <v>3.5845620114861879E-2</v>
      </c>
      <c r="H114">
        <v>9.3880905982480375E-2</v>
      </c>
      <c r="I114">
        <v>1.6705821494280803E-2</v>
      </c>
      <c r="J114">
        <v>2.2728202318108136E-2</v>
      </c>
      <c r="K114">
        <v>7.8628944794782288E-2</v>
      </c>
      <c r="L114">
        <v>1.2886537703974091E-2</v>
      </c>
      <c r="M114">
        <v>4.5970691533134496E-2</v>
      </c>
      <c r="N114">
        <v>2.621363351700786E-2</v>
      </c>
      <c r="O114">
        <v>4.8009767807077226E-2</v>
      </c>
      <c r="P114">
        <v>2.621363351700786E-2</v>
      </c>
      <c r="Q114">
        <v>2.8727847661547358E-3</v>
      </c>
      <c r="R114">
        <v>-7.8780630269200638E-2</v>
      </c>
      <c r="S114">
        <v>1.5408381166926161E-2</v>
      </c>
      <c r="T114">
        <v>1.6765677302207453E-2</v>
      </c>
      <c r="U114">
        <v>-3.2228518498667785E-2</v>
      </c>
      <c r="V114">
        <v>2.3379407571734061E-2</v>
      </c>
      <c r="W114">
        <v>5.1291699486150449E-2</v>
      </c>
      <c r="X114">
        <v>4.4637111685077394E-3</v>
      </c>
      <c r="Y114">
        <v>-1.1760674758557212E-2</v>
      </c>
      <c r="Z114">
        <v>-1.7640820228834703E-2</v>
      </c>
      <c r="AA114">
        <v>3.987686949339754E-2</v>
      </c>
      <c r="AB114">
        <v>0.14908855406892291</v>
      </c>
      <c r="AC114">
        <v>-1.6405811607037975E-2</v>
      </c>
      <c r="AD114">
        <v>-2.902959156179415E-3</v>
      </c>
      <c r="AE114">
        <v>2.9472545674963366E-2</v>
      </c>
      <c r="AF114">
        <v>3.987686949339754E-2</v>
      </c>
      <c r="AG114">
        <v>-6.7620050720867009E-4</v>
      </c>
      <c r="AH114">
        <v>4.2757741655711688E-2</v>
      </c>
      <c r="AI114">
        <v>4.4966245680432254E-2</v>
      </c>
      <c r="AJ114">
        <v>-3.0519633665031281E-2</v>
      </c>
      <c r="AK114">
        <v>0.14074340692560219</v>
      </c>
      <c r="AL114">
        <v>-6.7728891026098206E-2</v>
      </c>
      <c r="AM114">
        <v>-2.1291780468985902E-2</v>
      </c>
      <c r="AN114">
        <v>5.6216045004257982E-2</v>
      </c>
      <c r="AO114">
        <v>2.5675941516735967E-2</v>
      </c>
      <c r="AP114">
        <v>1.4065023683336746E-2</v>
      </c>
      <c r="AQ114">
        <v>-0.10226909941724674</v>
      </c>
      <c r="AR114">
        <v>2.9159309989888069E-2</v>
      </c>
      <c r="AS114">
        <v>2.9159309989888069E-2</v>
      </c>
      <c r="AT114">
        <v>1.0519676449813621E-2</v>
      </c>
      <c r="AU114">
        <v>2.9811162462981503E-2</v>
      </c>
      <c r="AV114">
        <v>-4.7246844268133227E-2</v>
      </c>
      <c r="AW114">
        <v>6.7730821819135534E-5</v>
      </c>
      <c r="AX114">
        <v>-3.3297506525302466E-2</v>
      </c>
      <c r="AY114">
        <v>-5.2994152984123369E-2</v>
      </c>
      <c r="AZ114">
        <v>1.4608728782581112E-2</v>
      </c>
      <c r="BA114">
        <v>-1.192512490200119E-2</v>
      </c>
      <c r="BB114">
        <v>3.0378723657171154E-2</v>
      </c>
      <c r="BC114">
        <v>2.952994555444223E-2</v>
      </c>
      <c r="BD114">
        <v>1.0370402407367602E-2</v>
      </c>
      <c r="BE114">
        <v>2.1971409150578932E-2</v>
      </c>
      <c r="BF114">
        <v>7.5503150040118608E-2</v>
      </c>
      <c r="BG114">
        <v>4.9146733673760771E-3</v>
      </c>
      <c r="BH114">
        <v>-2.362777381915579E-3</v>
      </c>
      <c r="BI114">
        <v>3.1927874655736307E-2</v>
      </c>
      <c r="BJ114">
        <v>-6.3919460956699786E-2</v>
      </c>
      <c r="BK114">
        <v>5.9279419748443779E-3</v>
      </c>
      <c r="BL114">
        <v>2.6509712810710438E-2</v>
      </c>
      <c r="BM114">
        <v>-5.9113854532729087E-3</v>
      </c>
      <c r="BN114">
        <v>-1.5480853057149477E-2</v>
      </c>
      <c r="BO114">
        <v>1.5338023603237966E-2</v>
      </c>
      <c r="BP114">
        <v>1.7167235435122427E-2</v>
      </c>
      <c r="BQ114">
        <v>2.4487519933751308E-2</v>
      </c>
      <c r="BR114">
        <v>2.4487519933751308E-2</v>
      </c>
      <c r="BS114">
        <v>3.8219203268170826E-2</v>
      </c>
      <c r="BT114">
        <v>-2.3992800295470927E-2</v>
      </c>
      <c r="BU114">
        <v>-3.6730560827552682E-2</v>
      </c>
      <c r="BV114">
        <v>5.928684991279895E-3</v>
      </c>
      <c r="BW114">
        <v>7.5646922693686364E-3</v>
      </c>
      <c r="BX114">
        <v>5.9456040630830154E-2</v>
      </c>
      <c r="BY114">
        <v>5.1241502245958269E-2</v>
      </c>
      <c r="BZ114">
        <v>1.0514577384775939E-2</v>
      </c>
      <c r="CA114">
        <v>7.3526412689280552E-4</v>
      </c>
      <c r="CB114">
        <v>-5.0723512982975991E-2</v>
      </c>
      <c r="CC114">
        <v>-5.0723512982975991E-2</v>
      </c>
      <c r="CD114">
        <v>-2.6824526865542889E-2</v>
      </c>
      <c r="CE114">
        <v>3.6866078245816829E-2</v>
      </c>
      <c r="CF114">
        <v>3.9354704010019254E-2</v>
      </c>
    </row>
    <row r="115" spans="5:84" x14ac:dyDescent="0.25">
      <c r="E115">
        <v>2.4006646319497744E-2</v>
      </c>
      <c r="F115">
        <v>-3.7846935776808741E-3</v>
      </c>
      <c r="G115">
        <v>-4.0704158548525646E-3</v>
      </c>
      <c r="H115">
        <v>-2.3769959428965537E-2</v>
      </c>
      <c r="I115">
        <v>2.4006646319497744E-2</v>
      </c>
      <c r="J115">
        <v>3.0915048422344008E-2</v>
      </c>
      <c r="K115">
        <v>4.4078709436815508E-3</v>
      </c>
      <c r="L115">
        <v>1.7022093473718122E-2</v>
      </c>
      <c r="M115">
        <v>2.2074075484477741E-2</v>
      </c>
      <c r="N115">
        <v>-1.4753227263184329E-2</v>
      </c>
      <c r="O115">
        <v>1.9282365499324682E-2</v>
      </c>
      <c r="P115">
        <v>-1.4753227263184329E-2</v>
      </c>
      <c r="Q115">
        <v>2.6754590754381979E-2</v>
      </c>
      <c r="R115">
        <v>1.1565419029470433E-2</v>
      </c>
      <c r="S115">
        <v>2.2757432992846393E-2</v>
      </c>
      <c r="T115">
        <v>1.7716497476969538E-2</v>
      </c>
      <c r="U115">
        <v>4.3294991830486962E-2</v>
      </c>
      <c r="V115">
        <v>-1.5859006679995138E-2</v>
      </c>
      <c r="W115">
        <v>7.270460712305582E-4</v>
      </c>
      <c r="X115">
        <v>1.5458240009067897E-2</v>
      </c>
      <c r="Y115">
        <v>4.7224029613054774E-2</v>
      </c>
      <c r="Z115">
        <v>5.6176205871808362E-2</v>
      </c>
      <c r="AA115">
        <v>2.3448102514808122E-2</v>
      </c>
      <c r="AB115">
        <v>-1.6405811605103043E-2</v>
      </c>
      <c r="AC115">
        <v>7.2629397015553529E-2</v>
      </c>
      <c r="AD115">
        <v>6.1914643105451958E-2</v>
      </c>
      <c r="AE115">
        <v>2.5051914932379574E-2</v>
      </c>
      <c r="AF115">
        <v>2.3448102514808122E-2</v>
      </c>
      <c r="AG115">
        <v>2.8935071162491107E-2</v>
      </c>
      <c r="AH115">
        <v>8.4847852912906252E-3</v>
      </c>
      <c r="AI115">
        <v>9.1003629328002128E-4</v>
      </c>
      <c r="AJ115">
        <v>4.6613220270398346E-2</v>
      </c>
      <c r="AK115">
        <v>-4.5048537867712693E-2</v>
      </c>
      <c r="AL115">
        <v>4.4130713731160003E-2</v>
      </c>
      <c r="AM115">
        <v>7.7958646377199528E-2</v>
      </c>
      <c r="AN115">
        <v>3.1068102616843007E-3</v>
      </c>
      <c r="AO115">
        <v>1.3057607652545412E-2</v>
      </c>
      <c r="AP115">
        <v>3.614813559968684E-2</v>
      </c>
      <c r="AQ115">
        <v>-4.7362165288399607E-2</v>
      </c>
      <c r="AR115">
        <v>-5.9197293745879564E-3</v>
      </c>
      <c r="AS115">
        <v>-5.9197293745879564E-3</v>
      </c>
      <c r="AT115">
        <v>-6.6024828527840654E-3</v>
      </c>
      <c r="AU115">
        <v>1.4614291086258134E-2</v>
      </c>
      <c r="AV115">
        <v>4.5923643085739319E-4</v>
      </c>
      <c r="AW115">
        <v>2.1661356030005196E-2</v>
      </c>
      <c r="AX115">
        <v>2.812351914107146E-2</v>
      </c>
      <c r="AY115">
        <v>-5.8763519500802788E-2</v>
      </c>
      <c r="AZ115">
        <v>1.6771824230019924E-2</v>
      </c>
      <c r="BA115">
        <v>5.1037628625912643E-2</v>
      </c>
      <c r="BB115">
        <v>3.760693181534025E-2</v>
      </c>
      <c r="BC115">
        <v>-2.5322685968077199E-2</v>
      </c>
      <c r="BD115">
        <v>3.6866779606280826E-2</v>
      </c>
      <c r="BE115">
        <v>3.445454510780234E-2</v>
      </c>
      <c r="BF115">
        <v>3.957514756848815E-3</v>
      </c>
      <c r="BG115">
        <v>3.7646009548147681E-2</v>
      </c>
      <c r="BH115">
        <v>4.303532062953018E-2</v>
      </c>
      <c r="BI115">
        <v>-4.071526260698094E-2</v>
      </c>
      <c r="BJ115">
        <v>6.368012614222901E-2</v>
      </c>
      <c r="BK115">
        <v>2.1765442600262908E-2</v>
      </c>
      <c r="BL115">
        <v>1.6072216954531281E-2</v>
      </c>
      <c r="BM115">
        <v>2.2619401444076509E-2</v>
      </c>
      <c r="BN115">
        <v>-3.4413225638222078E-2</v>
      </c>
      <c r="BO115">
        <v>2.7807281824366457E-2</v>
      </c>
      <c r="BP115">
        <v>6.9956425599456487E-3</v>
      </c>
      <c r="BQ115">
        <v>-1.3610157552649785E-2</v>
      </c>
      <c r="BR115">
        <v>-1.3610157552649785E-2</v>
      </c>
      <c r="BS115">
        <v>2.7621717626162792E-2</v>
      </c>
      <c r="BT115">
        <v>2.651402724252902E-2</v>
      </c>
      <c r="BU115">
        <v>2.4043692528995873E-2</v>
      </c>
      <c r="BV115">
        <v>-3.4852502409815078E-3</v>
      </c>
      <c r="BW115">
        <v>2.5927995540237454E-2</v>
      </c>
      <c r="BX115">
        <v>-3.0639599419122865E-2</v>
      </c>
      <c r="BY115">
        <v>-2.8284004817974162E-2</v>
      </c>
      <c r="BZ115">
        <v>-1.0450094466723028E-2</v>
      </c>
      <c r="CA115">
        <v>1.7429894429162436E-2</v>
      </c>
      <c r="CB115">
        <v>5.3604274022678727E-3</v>
      </c>
      <c r="CC115">
        <v>5.3604274022678727E-3</v>
      </c>
      <c r="CD115">
        <v>2.1305637317760317E-2</v>
      </c>
      <c r="CE115">
        <v>-1.8526207809553996E-2</v>
      </c>
      <c r="CF115">
        <v>-5.896122470978947E-3</v>
      </c>
    </row>
    <row r="116" spans="5:84" x14ac:dyDescent="0.25">
      <c r="E116">
        <v>-6.2560489080912066E-3</v>
      </c>
      <c r="F116">
        <v>-1.9989614773174222E-3</v>
      </c>
      <c r="G116">
        <v>-3.486288878927192E-3</v>
      </c>
      <c r="H116">
        <v>-4.1157495874431974E-2</v>
      </c>
      <c r="I116">
        <v>-6.2560489080912066E-3</v>
      </c>
      <c r="J116">
        <v>-2.7148467085654007E-3</v>
      </c>
      <c r="K116">
        <v>1.0760158744163917E-2</v>
      </c>
      <c r="L116">
        <v>3.0015859297139263E-2</v>
      </c>
      <c r="M116">
        <v>1.8307013839206396E-2</v>
      </c>
      <c r="N116">
        <v>-2.7080833931101101E-2</v>
      </c>
      <c r="O116">
        <v>5.0513979489878381E-2</v>
      </c>
      <c r="P116">
        <v>-2.7080833931101101E-2</v>
      </c>
      <c r="Q116">
        <v>3.0202556720347169E-2</v>
      </c>
      <c r="R116">
        <v>8.9824151297037205E-3</v>
      </c>
      <c r="S116">
        <v>-3.4303997378837096E-2</v>
      </c>
      <c r="T116">
        <v>-4.0808012876044811E-2</v>
      </c>
      <c r="U116">
        <v>2.6341591068561127E-2</v>
      </c>
      <c r="V116">
        <v>-2.8790116485615053E-2</v>
      </c>
      <c r="W116">
        <v>8.1550433865680838E-3</v>
      </c>
      <c r="X116">
        <v>4.0138142528869707E-2</v>
      </c>
      <c r="Y116">
        <v>3.1476858379068252E-2</v>
      </c>
      <c r="Z116">
        <v>1.5429143295621707E-2</v>
      </c>
      <c r="AA116">
        <v>4.4030348684848675E-2</v>
      </c>
      <c r="AB116">
        <v>-2.9029591591002851E-3</v>
      </c>
      <c r="AC116">
        <v>6.1914643100563528E-2</v>
      </c>
      <c r="AD116">
        <v>0.10459006718671285</v>
      </c>
      <c r="AE116">
        <v>6.009158272842724E-2</v>
      </c>
      <c r="AF116">
        <v>4.4030348684848675E-2</v>
      </c>
      <c r="AG116">
        <v>1.3401359458999333E-2</v>
      </c>
      <c r="AH116">
        <v>1.0537444897927434E-3</v>
      </c>
      <c r="AI116">
        <v>1.1369855679734357E-2</v>
      </c>
      <c r="AJ116">
        <v>1.8927092739605168E-2</v>
      </c>
      <c r="AK116">
        <v>-3.9945074398559877E-2</v>
      </c>
      <c r="AL116">
        <v>4.7315569419456652E-3</v>
      </c>
      <c r="AM116">
        <v>0.13098193323324836</v>
      </c>
      <c r="AN116">
        <v>-2.028340640421513E-2</v>
      </c>
      <c r="AO116">
        <v>-6.287412490255169E-3</v>
      </c>
      <c r="AP116">
        <v>5.4427776163961224E-2</v>
      </c>
      <c r="AQ116">
        <v>-1.9476948794276763E-3</v>
      </c>
      <c r="AR116">
        <v>-8.7241034149644486E-3</v>
      </c>
      <c r="AS116">
        <v>-8.7241034149644486E-3</v>
      </c>
      <c r="AT116">
        <v>4.1629772570733053E-4</v>
      </c>
      <c r="AU116">
        <v>3.2341857820011033E-3</v>
      </c>
      <c r="AV116">
        <v>-7.8318699269422226E-3</v>
      </c>
      <c r="AW116">
        <v>3.1725192694891047E-2</v>
      </c>
      <c r="AX116">
        <v>-1.0662104290551866E-2</v>
      </c>
      <c r="AY116">
        <v>-2.774648161236248E-2</v>
      </c>
      <c r="AZ116">
        <v>3.997564390997195E-2</v>
      </c>
      <c r="BA116">
        <v>0.10446643713516543</v>
      </c>
      <c r="BB116">
        <v>0.10202070867204688</v>
      </c>
      <c r="BC116">
        <v>8.6547798325063777E-3</v>
      </c>
      <c r="BD116">
        <v>5.822984589604064E-2</v>
      </c>
      <c r="BE116">
        <v>5.8893777859474673E-2</v>
      </c>
      <c r="BF116">
        <v>5.7512347422501095E-3</v>
      </c>
      <c r="BG116">
        <v>5.0590903048643478E-2</v>
      </c>
      <c r="BH116">
        <v>2.4748776106327058E-2</v>
      </c>
      <c r="BI116">
        <v>9.2417746201105475E-3</v>
      </c>
      <c r="BJ116">
        <v>2.8843581039205236E-2</v>
      </c>
      <c r="BK116">
        <v>-1.5081244372928196E-3</v>
      </c>
      <c r="BL116">
        <v>3.5637350920946338E-2</v>
      </c>
      <c r="BM116">
        <v>-4.8933498467699163E-3</v>
      </c>
      <c r="BN116">
        <v>3.7449058951045527E-3</v>
      </c>
      <c r="BO116">
        <v>2.9040707889614298E-2</v>
      </c>
      <c r="BP116">
        <v>9.1570277530528335E-3</v>
      </c>
      <c r="BQ116">
        <v>-8.0846591262876896E-3</v>
      </c>
      <c r="BR116">
        <v>-8.0846591262876896E-3</v>
      </c>
      <c r="BS116">
        <v>1.8832174708953493E-2</v>
      </c>
      <c r="BT116">
        <v>3.3387780063553522E-2</v>
      </c>
      <c r="BU116">
        <v>8.3518129962537116E-3</v>
      </c>
      <c r="BV116">
        <v>-1.8642567078703029E-2</v>
      </c>
      <c r="BW116">
        <v>3.3391250844732656E-2</v>
      </c>
      <c r="BX116">
        <v>-1.6047364310966539E-2</v>
      </c>
      <c r="BY116">
        <v>-1.1440516565698555E-2</v>
      </c>
      <c r="BZ116">
        <v>7.7532266186804144E-4</v>
      </c>
      <c r="CA116">
        <v>-1.5675882573228876E-2</v>
      </c>
      <c r="CB116">
        <v>-2.9140905560049689E-2</v>
      </c>
      <c r="CC116">
        <v>-2.9140905560049689E-2</v>
      </c>
      <c r="CD116">
        <v>-5.2688470194153028E-3</v>
      </c>
      <c r="CE116">
        <v>-1.6703469661577056E-3</v>
      </c>
      <c r="CF116">
        <v>-1.4397720253376864E-2</v>
      </c>
    </row>
    <row r="117" spans="5:84" x14ac:dyDescent="0.25">
      <c r="E117">
        <v>-5.5239115437457596E-3</v>
      </c>
      <c r="F117">
        <v>-6.7886892516886739E-3</v>
      </c>
      <c r="G117">
        <v>4.3941097982943961E-3</v>
      </c>
      <c r="H117">
        <v>2.7030259222485004E-2</v>
      </c>
      <c r="I117">
        <v>-5.5239115437457596E-3</v>
      </c>
      <c r="J117">
        <v>-6.2071026697418895E-3</v>
      </c>
      <c r="K117">
        <v>1.6788012815342326E-2</v>
      </c>
      <c r="L117">
        <v>2.5546448872494271E-2</v>
      </c>
      <c r="M117">
        <v>2.7830035296223424E-2</v>
      </c>
      <c r="N117">
        <v>-8.6011938902132226E-3</v>
      </c>
      <c r="O117">
        <v>2.5968252051628161E-2</v>
      </c>
      <c r="P117">
        <v>-8.6011938902132226E-3</v>
      </c>
      <c r="Q117">
        <v>-2.5406149828073113E-3</v>
      </c>
      <c r="R117">
        <v>8.3536787342979313E-3</v>
      </c>
      <c r="S117">
        <v>-5.0938118993367705E-2</v>
      </c>
      <c r="T117">
        <v>-5.3925770163986655E-2</v>
      </c>
      <c r="U117">
        <v>2.4575840488935963E-3</v>
      </c>
      <c r="V117">
        <v>-9.3632900552823584E-3</v>
      </c>
      <c r="W117">
        <v>2.6656061193211344E-2</v>
      </c>
      <c r="X117">
        <v>3.1875957886807332E-2</v>
      </c>
      <c r="Y117">
        <v>2.3253635315179405E-2</v>
      </c>
      <c r="Z117">
        <v>-6.6974644516527744E-3</v>
      </c>
      <c r="AA117">
        <v>4.3350924654475459E-2</v>
      </c>
      <c r="AB117">
        <v>2.947254567881849E-2</v>
      </c>
      <c r="AC117">
        <v>2.5051914934263744E-2</v>
      </c>
      <c r="AD117">
        <v>6.00915827351714E-2</v>
      </c>
      <c r="AE117">
        <v>6.0781310622726542E-2</v>
      </c>
      <c r="AF117">
        <v>4.3350924654475459E-2</v>
      </c>
      <c r="AG117">
        <v>1.3490332217550513E-3</v>
      </c>
      <c r="AH117">
        <v>1.9518566795504656E-2</v>
      </c>
      <c r="AI117">
        <v>-5.5694618547826036E-4</v>
      </c>
      <c r="AJ117">
        <v>-3.3524903911392595E-3</v>
      </c>
      <c r="AK117">
        <v>-8.0885870751358849E-3</v>
      </c>
      <c r="AL117">
        <v>-1.4707811549999318E-2</v>
      </c>
      <c r="AM117">
        <v>5.6437051310792963E-2</v>
      </c>
      <c r="AN117">
        <v>1.5390533822759449E-2</v>
      </c>
      <c r="AO117">
        <v>1.6886076827645521E-2</v>
      </c>
      <c r="AP117">
        <v>5.0112619858270369E-2</v>
      </c>
      <c r="AQ117">
        <v>-1.1136119652093789E-2</v>
      </c>
      <c r="AR117">
        <v>6.7562687853859882E-3</v>
      </c>
      <c r="AS117">
        <v>6.7562687853859882E-3</v>
      </c>
      <c r="AT117">
        <v>1.9414774329196929E-2</v>
      </c>
      <c r="AU117">
        <v>1.9808127443030579E-2</v>
      </c>
      <c r="AV117">
        <v>1.0079617826155664E-2</v>
      </c>
      <c r="AW117">
        <v>2.5449268754881203E-2</v>
      </c>
      <c r="AX117">
        <v>-3.2090975037877723E-2</v>
      </c>
      <c r="AY117">
        <v>-2.9828842420569147E-2</v>
      </c>
      <c r="AZ117">
        <v>4.910056269752508E-2</v>
      </c>
      <c r="BA117">
        <v>6.8615426086077236E-2</v>
      </c>
      <c r="BB117">
        <v>4.4087335187940085E-2</v>
      </c>
      <c r="BC117">
        <v>4.0151706806574441E-2</v>
      </c>
      <c r="BD117">
        <v>4.1401064190378103E-2</v>
      </c>
      <c r="BE117">
        <v>4.4951957714024965E-2</v>
      </c>
      <c r="BF117">
        <v>6.4118340031436571E-3</v>
      </c>
      <c r="BG117">
        <v>2.2591160122043832E-2</v>
      </c>
      <c r="BH117">
        <v>1.0764714343502096E-2</v>
      </c>
      <c r="BI117">
        <v>7.2529634988520122E-2</v>
      </c>
      <c r="BJ117">
        <v>-2.3746343730705451E-2</v>
      </c>
      <c r="BK117">
        <v>-1.3075863508568361E-3</v>
      </c>
      <c r="BL117">
        <v>3.3718156120419993E-2</v>
      </c>
      <c r="BM117">
        <v>6.165360895003167E-3</v>
      </c>
      <c r="BN117">
        <v>-5.1485555245750041E-3</v>
      </c>
      <c r="BO117">
        <v>2.3602938427085787E-2</v>
      </c>
      <c r="BP117">
        <v>1.7946729593939642E-3</v>
      </c>
      <c r="BQ117">
        <v>2.2582679137242934E-2</v>
      </c>
      <c r="BR117">
        <v>2.2582679137242934E-2</v>
      </c>
      <c r="BS117">
        <v>1.6896977514611583E-2</v>
      </c>
      <c r="BT117">
        <v>2.0536849673198604E-2</v>
      </c>
      <c r="BU117">
        <v>1.5787289220460146E-2</v>
      </c>
      <c r="BV117">
        <v>7.3647291331478473E-3</v>
      </c>
      <c r="BW117">
        <v>2.6877132101104304E-2</v>
      </c>
      <c r="BX117">
        <v>-6.1371054679264167E-3</v>
      </c>
      <c r="BY117">
        <v>-5.0517204775673771E-3</v>
      </c>
      <c r="BZ117">
        <v>1.5749969340142531E-2</v>
      </c>
      <c r="CA117">
        <v>6.0558833136824253E-4</v>
      </c>
      <c r="CB117">
        <v>-1.7686068876848274E-3</v>
      </c>
      <c r="CC117">
        <v>-1.7686068876848274E-3</v>
      </c>
      <c r="CD117">
        <v>-1.1127264391582188E-2</v>
      </c>
      <c r="CE117">
        <v>-5.1888506393393055E-3</v>
      </c>
      <c r="CF117">
        <v>-1.9364189760902199E-2</v>
      </c>
    </row>
    <row r="118" spans="5:84" x14ac:dyDescent="0.25">
      <c r="E118">
        <v>-6.3358023052835777E-3</v>
      </c>
      <c r="F118">
        <v>1.8323688224023305E-2</v>
      </c>
      <c r="G118">
        <v>2.3907333579529649E-2</v>
      </c>
      <c r="H118">
        <v>1.1066391727107425E-2</v>
      </c>
      <c r="I118">
        <v>-6.3358023052835777E-3</v>
      </c>
      <c r="J118">
        <v>-3.6293877318983037E-3</v>
      </c>
      <c r="K118">
        <v>1.3273187724894747E-2</v>
      </c>
      <c r="L118">
        <v>5.4011311297948034E-3</v>
      </c>
      <c r="M118">
        <v>2.5062314296985883E-2</v>
      </c>
      <c r="N118">
        <v>6.6308592693641588E-3</v>
      </c>
      <c r="O118">
        <v>2.5212246226218926E-2</v>
      </c>
      <c r="P118">
        <v>6.6308592693641588E-3</v>
      </c>
      <c r="Q118">
        <v>-2.048529644188074E-2</v>
      </c>
      <c r="R118">
        <v>8.50883982943062E-2</v>
      </c>
      <c r="S118">
        <v>-5.4957541646226404E-3</v>
      </c>
      <c r="T118">
        <v>-4.11308431914717E-3</v>
      </c>
      <c r="U118">
        <v>1.3331047362754117E-2</v>
      </c>
      <c r="V118">
        <v>3.2924965774146955E-2</v>
      </c>
      <c r="W118">
        <v>-3.9500149902714221E-3</v>
      </c>
      <c r="X118">
        <v>4.5170154945679927E-2</v>
      </c>
      <c r="Y118">
        <v>-1.6258940401693373E-2</v>
      </c>
      <c r="Z118">
        <v>-7.2795484420280221E-3</v>
      </c>
      <c r="AA118">
        <v>7.6817660006235633E-2</v>
      </c>
      <c r="AB118">
        <v>3.9876869484851821E-2</v>
      </c>
      <c r="AC118">
        <v>2.3448102504250001E-2</v>
      </c>
      <c r="AD118">
        <v>4.4030348679210102E-2</v>
      </c>
      <c r="AE118">
        <v>4.3350924642084343E-2</v>
      </c>
      <c r="AF118">
        <v>7.6817660006235633E-2</v>
      </c>
      <c r="AG118">
        <v>-3.13250805276441E-3</v>
      </c>
      <c r="AH118">
        <v>1.7110754981203069E-2</v>
      </c>
      <c r="AI118">
        <v>7.2300572051377243E-3</v>
      </c>
      <c r="AJ118">
        <v>1.5075267326561947E-3</v>
      </c>
      <c r="AK118">
        <v>2.9481894610159903E-2</v>
      </c>
      <c r="AL118">
        <v>-5.7832706130216294E-2</v>
      </c>
      <c r="AM118">
        <v>3.8177903296758353E-2</v>
      </c>
      <c r="AN118">
        <v>2.7523895581936519E-3</v>
      </c>
      <c r="AO118">
        <v>2.3914024481576535E-2</v>
      </c>
      <c r="AP118">
        <v>5.7403590887879385E-2</v>
      </c>
      <c r="AQ118">
        <v>-7.266676983069878E-2</v>
      </c>
      <c r="AR118">
        <v>2.5556995127384255E-2</v>
      </c>
      <c r="AS118">
        <v>2.5556995127384255E-2</v>
      </c>
      <c r="AT118">
        <v>-8.4220861937452235E-3</v>
      </c>
      <c r="AU118">
        <v>3.2730634707763981E-2</v>
      </c>
      <c r="AV118">
        <v>6.390007615293393E-2</v>
      </c>
      <c r="AW118">
        <v>6.9296942693474473E-3</v>
      </c>
      <c r="AX118">
        <v>-3.2558245153072429E-2</v>
      </c>
      <c r="AY118">
        <v>-3.5387308259669903E-2</v>
      </c>
      <c r="AZ118">
        <v>1.6518008948143023E-2</v>
      </c>
      <c r="BA118">
        <v>4.4009633013717159E-2</v>
      </c>
      <c r="BB118">
        <v>3.894112014127081E-2</v>
      </c>
      <c r="BC118">
        <v>4.3137186694369903E-2</v>
      </c>
      <c r="BD118">
        <v>3.107495265184182E-2</v>
      </c>
      <c r="BE118">
        <v>3.6821415630282545E-2</v>
      </c>
      <c r="BF118">
        <v>5.9564058690504962E-3</v>
      </c>
      <c r="BG118">
        <v>3.2175610391215248E-2</v>
      </c>
      <c r="BH118">
        <v>4.5837050745094893E-3</v>
      </c>
      <c r="BI118">
        <v>3.388633968676022E-2</v>
      </c>
      <c r="BJ118">
        <v>3.4576082561962873E-4</v>
      </c>
      <c r="BK118">
        <v>-3.9170772296442946E-4</v>
      </c>
      <c r="BL118">
        <v>2.6690510274395562E-3</v>
      </c>
      <c r="BM118">
        <v>-1.7535837341526028E-2</v>
      </c>
      <c r="BN118">
        <v>-7.1946704222286828E-3</v>
      </c>
      <c r="BO118">
        <v>1.8101370113911136E-2</v>
      </c>
      <c r="BP118">
        <v>6.5347293098801662E-3</v>
      </c>
      <c r="BQ118">
        <v>-1.0148694730679475E-2</v>
      </c>
      <c r="BR118">
        <v>-1.0148694730679475E-2</v>
      </c>
      <c r="BS118">
        <v>1.5904358429724055E-2</v>
      </c>
      <c r="BT118">
        <v>2.4535009564832275E-2</v>
      </c>
      <c r="BU118">
        <v>1.9147547656060387E-2</v>
      </c>
      <c r="BV118">
        <v>4.7382151480503273E-2</v>
      </c>
      <c r="BW118">
        <v>1.8395414491004736E-2</v>
      </c>
      <c r="BX118">
        <v>-1.9847338003407128E-2</v>
      </c>
      <c r="BY118">
        <v>-1.775392274115975E-2</v>
      </c>
      <c r="BZ118">
        <v>-5.5893740271339559E-3</v>
      </c>
      <c r="CA118">
        <v>6.2556777582878087E-3</v>
      </c>
      <c r="CB118">
        <v>-3.0729170549688628E-2</v>
      </c>
      <c r="CC118">
        <v>-3.0729170549688628E-2</v>
      </c>
      <c r="CD118">
        <v>-1.2878595694843842E-2</v>
      </c>
      <c r="CE118">
        <v>-4.7890670190566809E-3</v>
      </c>
      <c r="CF118">
        <v>5.6627368754155041E-2</v>
      </c>
    </row>
    <row r="119" spans="5:84" x14ac:dyDescent="0.25">
      <c r="E119">
        <v>7.6294556154935536E-2</v>
      </c>
      <c r="F119">
        <v>2.1572847137186671E-2</v>
      </c>
      <c r="G119">
        <v>2.6220042862872175E-2</v>
      </c>
      <c r="H119">
        <v>-2.6005790181082594E-2</v>
      </c>
      <c r="I119">
        <v>7.6294556154935536E-2</v>
      </c>
      <c r="J119">
        <v>7.5948519152541097E-2</v>
      </c>
      <c r="K119">
        <v>2.3688927428709483E-2</v>
      </c>
      <c r="L119">
        <v>4.6169710123101226E-3</v>
      </c>
      <c r="M119">
        <v>3.390770011145125E-2</v>
      </c>
      <c r="N119">
        <v>-2.7404042359930644E-2</v>
      </c>
      <c r="O119">
        <v>1.845217979364297E-2</v>
      </c>
      <c r="P119">
        <v>-2.7404042359930644E-2</v>
      </c>
      <c r="Q119">
        <v>1.895196496138575E-2</v>
      </c>
      <c r="R119">
        <v>1.769671964990438E-2</v>
      </c>
      <c r="S119">
        <v>2.002497154362283E-2</v>
      </c>
      <c r="T119">
        <v>1.7736116174326133E-2</v>
      </c>
      <c r="U119">
        <v>-2.3173546802326028E-2</v>
      </c>
      <c r="V119">
        <v>-6.5897714701698556E-3</v>
      </c>
      <c r="W119">
        <v>2.7598828737281644E-2</v>
      </c>
      <c r="X119">
        <v>-2.4479446414697653E-2</v>
      </c>
      <c r="Y119">
        <v>-2.0328236853434517E-3</v>
      </c>
      <c r="Z119">
        <v>4.8822746876960629E-2</v>
      </c>
      <c r="AA119">
        <v>-3.1325080455602838E-3</v>
      </c>
      <c r="AB119">
        <v>-6.7620050873500037E-4</v>
      </c>
      <c r="AC119">
        <v>2.893507115914716E-2</v>
      </c>
      <c r="AD119">
        <v>1.3401359460544382E-2</v>
      </c>
      <c r="AE119">
        <v>1.3490332164634855E-3</v>
      </c>
      <c r="AF119">
        <v>-3.1325080455602838E-3</v>
      </c>
      <c r="AG119">
        <v>6.4591771608745255E-2</v>
      </c>
      <c r="AH119">
        <v>2.690049888316455E-2</v>
      </c>
      <c r="AI119">
        <v>8.4974850464540341E-3</v>
      </c>
      <c r="AJ119">
        <v>3.5126083234362185E-2</v>
      </c>
      <c r="AK119">
        <v>-7.1105162909065739E-3</v>
      </c>
      <c r="AL119">
        <v>7.820869279170875E-3</v>
      </c>
      <c r="AM119">
        <v>1.8172700793943813E-2</v>
      </c>
      <c r="AN119">
        <v>3.8294727496960709E-2</v>
      </c>
      <c r="AO119">
        <v>2.8084889008859262E-2</v>
      </c>
      <c r="AP119">
        <v>-4.3490712896689793E-3</v>
      </c>
      <c r="AQ119">
        <v>2.4450386642862185E-2</v>
      </c>
      <c r="AR119">
        <v>-2.7387371350794484E-2</v>
      </c>
      <c r="AS119">
        <v>-2.7387371350794484E-2</v>
      </c>
      <c r="AT119">
        <v>1.6175928257090341E-2</v>
      </c>
      <c r="AU119">
        <v>-6.8838846058702774E-3</v>
      </c>
      <c r="AV119">
        <v>-1.9792666127576852E-3</v>
      </c>
      <c r="AW119">
        <v>4.4648803867734677E-2</v>
      </c>
      <c r="AX119">
        <v>-2.0264165779688884E-2</v>
      </c>
      <c r="AY119">
        <v>1.6046547556587701E-2</v>
      </c>
      <c r="AZ119">
        <v>-1.0924424910867189E-2</v>
      </c>
      <c r="BA119">
        <v>1.3824125189357911E-2</v>
      </c>
      <c r="BB119">
        <v>-3.7269900698864988E-3</v>
      </c>
      <c r="BC119">
        <v>8.0612702730384206E-3</v>
      </c>
      <c r="BD119">
        <v>1.6972920211032735E-2</v>
      </c>
      <c r="BE119">
        <v>1.3796322557366111E-2</v>
      </c>
      <c r="BF119">
        <v>-1.7862526995706257E-2</v>
      </c>
      <c r="BG119">
        <v>-2.9935318155770843E-2</v>
      </c>
      <c r="BH119">
        <v>3.7978266279347916E-2</v>
      </c>
      <c r="BI119">
        <v>-5.503878805714045E-2</v>
      </c>
      <c r="BJ119">
        <v>2.4612970853095786E-2</v>
      </c>
      <c r="BK119">
        <v>3.6525312737061305E-2</v>
      </c>
      <c r="BL119">
        <v>3.3663107287813798E-3</v>
      </c>
      <c r="BM119">
        <v>3.1589661936766031E-2</v>
      </c>
      <c r="BN119">
        <v>4.1648028258531311E-4</v>
      </c>
      <c r="BO119">
        <v>2.8684943324037454E-2</v>
      </c>
      <c r="BP119">
        <v>3.7301561209178061E-2</v>
      </c>
      <c r="BQ119">
        <v>-6.8667121552729721E-3</v>
      </c>
      <c r="BR119">
        <v>-6.8667121552729721E-3</v>
      </c>
      <c r="BS119">
        <v>3.7365218380901469E-2</v>
      </c>
      <c r="BT119">
        <v>3.0581569914530413E-2</v>
      </c>
      <c r="BU119">
        <v>-3.4247816068280784E-2</v>
      </c>
      <c r="BV119">
        <v>4.7979075528758325E-3</v>
      </c>
      <c r="BW119">
        <v>3.0927512926131884E-2</v>
      </c>
      <c r="BX119">
        <v>7.3693151453869121E-3</v>
      </c>
      <c r="BY119">
        <v>8.3035234092325716E-3</v>
      </c>
      <c r="BZ119">
        <v>3.5177607535756619E-2</v>
      </c>
      <c r="CA119">
        <v>-5.1067865203863194E-4</v>
      </c>
      <c r="CB119">
        <v>2.4665309866490154E-2</v>
      </c>
      <c r="CC119">
        <v>2.4665309866490154E-2</v>
      </c>
      <c r="CD119">
        <v>4.2811436855456034E-2</v>
      </c>
      <c r="CE119">
        <v>1.4368052871517253E-2</v>
      </c>
      <c r="CF119">
        <v>1.0885581309461143E-2</v>
      </c>
    </row>
    <row r="120" spans="5:84" x14ac:dyDescent="0.25">
      <c r="E120">
        <v>3.464002581742949E-2</v>
      </c>
      <c r="F120">
        <v>1.183314776457299E-2</v>
      </c>
      <c r="G120">
        <v>1.9976591179951805E-2</v>
      </c>
      <c r="H120">
        <v>4.1433253035897691E-2</v>
      </c>
      <c r="I120">
        <v>3.464002581742949E-2</v>
      </c>
      <c r="J120">
        <v>3.4064151775412513E-2</v>
      </c>
      <c r="K120">
        <v>3.7715867416387647E-2</v>
      </c>
      <c r="L120">
        <v>6.0533318104201039E-2</v>
      </c>
      <c r="M120">
        <v>4.9717506251543558E-2</v>
      </c>
      <c r="N120">
        <v>-1.6463373730257566E-2</v>
      </c>
      <c r="O120">
        <v>6.9915500425748317E-3</v>
      </c>
      <c r="P120">
        <v>-1.6463373730257566E-2</v>
      </c>
      <c r="Q120">
        <v>4.0660327795109516E-2</v>
      </c>
      <c r="R120">
        <v>1.5907026301758151E-2</v>
      </c>
      <c r="S120">
        <v>-4.8607351465511373E-4</v>
      </c>
      <c r="T120">
        <v>1.9395910528874211E-3</v>
      </c>
      <c r="U120">
        <v>-3.1724413502367682E-2</v>
      </c>
      <c r="V120">
        <v>2.803600427688048E-2</v>
      </c>
      <c r="W120">
        <v>3.8253954869923334E-2</v>
      </c>
      <c r="X120">
        <v>-2.4863951712444599E-2</v>
      </c>
      <c r="Y120">
        <v>2.0823409840368248E-2</v>
      </c>
      <c r="Z120">
        <v>-7.2152620819172925E-3</v>
      </c>
      <c r="AA120">
        <v>1.7110754987838095E-2</v>
      </c>
      <c r="AB120">
        <v>4.2757741653770179E-2</v>
      </c>
      <c r="AC120">
        <v>8.4847852875524071E-3</v>
      </c>
      <c r="AD120">
        <v>1.0537444907490617E-3</v>
      </c>
      <c r="AE120">
        <v>1.9518566789691272E-2</v>
      </c>
      <c r="AF120">
        <v>1.7110754987838095E-2</v>
      </c>
      <c r="AG120">
        <v>2.6900498883017501E-2</v>
      </c>
      <c r="AH120">
        <v>5.9741831174480606E-2</v>
      </c>
      <c r="AI120">
        <v>8.2050913702205325E-3</v>
      </c>
      <c r="AJ120">
        <v>1.6368985954092377E-2</v>
      </c>
      <c r="AK120">
        <v>2.7381665606053388E-2</v>
      </c>
      <c r="AL120">
        <v>-1.0582296867645002E-2</v>
      </c>
      <c r="AM120">
        <v>-4.4025746494275653E-2</v>
      </c>
      <c r="AN120">
        <v>4.3408288384130508E-2</v>
      </c>
      <c r="AO120">
        <v>1.939191581830868E-2</v>
      </c>
      <c r="AP120">
        <v>9.05612218532309E-3</v>
      </c>
      <c r="AQ120">
        <v>1.741143302990851E-2</v>
      </c>
      <c r="AR120">
        <v>-2.1049619279662687E-2</v>
      </c>
      <c r="AS120">
        <v>-2.1049619279662687E-2</v>
      </c>
      <c r="AT120">
        <v>1.2479864257735951E-2</v>
      </c>
      <c r="AU120">
        <v>1.7523533835177935E-2</v>
      </c>
      <c r="AV120">
        <v>2.8235313285919203E-2</v>
      </c>
      <c r="AW120">
        <v>3.719722222616087E-2</v>
      </c>
      <c r="AX120">
        <v>1.9313973130749923E-2</v>
      </c>
      <c r="AY120">
        <v>-4.4976354585452571E-2</v>
      </c>
      <c r="AZ120">
        <v>-1.370686738860441E-3</v>
      </c>
      <c r="BA120">
        <v>-6.6058034986073294E-3</v>
      </c>
      <c r="BB120">
        <v>-5.1073440429809824E-2</v>
      </c>
      <c r="BC120">
        <v>2.1531762734469231E-2</v>
      </c>
      <c r="BD120">
        <v>3.8975825092943492E-2</v>
      </c>
      <c r="BE120">
        <v>4.1645145275050824E-2</v>
      </c>
      <c r="BF120">
        <v>1.046939604873634E-3</v>
      </c>
      <c r="BG120">
        <v>6.5846963838392808E-3</v>
      </c>
      <c r="BH120">
        <v>1.61073639452885E-2</v>
      </c>
      <c r="BI120">
        <v>1.9515568478670267E-2</v>
      </c>
      <c r="BJ120">
        <v>-2.6204621557838176E-2</v>
      </c>
      <c r="BK120">
        <v>1.2140677944389333E-2</v>
      </c>
      <c r="BL120">
        <v>1.6996740557065779E-2</v>
      </c>
      <c r="BM120">
        <v>2.2278588492382081E-2</v>
      </c>
      <c r="BN120">
        <v>-4.8771767706992826E-2</v>
      </c>
      <c r="BO120">
        <v>2.2349867193590223E-2</v>
      </c>
      <c r="BP120">
        <v>1.3351156788594568E-2</v>
      </c>
      <c r="BQ120">
        <v>3.5459799126667246E-2</v>
      </c>
      <c r="BR120">
        <v>3.5459799126667246E-2</v>
      </c>
      <c r="BS120">
        <v>3.1715496823933501E-2</v>
      </c>
      <c r="BT120">
        <v>3.244634579265479E-3</v>
      </c>
      <c r="BU120">
        <v>-4.6914608507395011E-3</v>
      </c>
      <c r="BV120">
        <v>5.6506582910726466E-2</v>
      </c>
      <c r="BW120">
        <v>2.5033238689555898E-2</v>
      </c>
      <c r="BX120">
        <v>1.2128954578131582E-2</v>
      </c>
      <c r="BY120">
        <v>1.097344166120047E-2</v>
      </c>
      <c r="BZ120">
        <v>7.433509422001397E-3</v>
      </c>
      <c r="CA120">
        <v>3.1029751533267341E-3</v>
      </c>
      <c r="CB120">
        <v>-1.7855279020391496E-2</v>
      </c>
      <c r="CC120">
        <v>-1.7855279020391496E-2</v>
      </c>
      <c r="CD120">
        <v>2.16685385548301E-2</v>
      </c>
      <c r="CE120">
        <v>2.9699671125868188E-3</v>
      </c>
      <c r="CF120">
        <v>9.289314771606591E-3</v>
      </c>
    </row>
    <row r="121" spans="5:84" x14ac:dyDescent="0.25">
      <c r="E121">
        <v>3.8515569652741444E-3</v>
      </c>
      <c r="F121">
        <v>3.8579333545551181E-2</v>
      </c>
      <c r="G121">
        <v>3.3466212398014672E-2</v>
      </c>
      <c r="H121">
        <v>-1.3222787922896717E-2</v>
      </c>
      <c r="I121">
        <v>3.8515569652741444E-3</v>
      </c>
      <c r="J121">
        <v>6.6646212652076986E-3</v>
      </c>
      <c r="K121">
        <v>3.5758638083641658E-2</v>
      </c>
      <c r="L121">
        <v>2.086820285942384E-2</v>
      </c>
      <c r="M121">
        <v>4.9139707222198847E-3</v>
      </c>
      <c r="N121">
        <v>2.5256056592924292E-2</v>
      </c>
      <c r="O121">
        <v>4.2361540522845659E-2</v>
      </c>
      <c r="P121">
        <v>2.5256056592924292E-2</v>
      </c>
      <c r="Q121">
        <v>3.630492064302307E-2</v>
      </c>
      <c r="R121">
        <v>-5.1924460144620127E-2</v>
      </c>
      <c r="S121">
        <v>2.425758778592188E-2</v>
      </c>
      <c r="T121">
        <v>2.249752492236784E-2</v>
      </c>
      <c r="U121">
        <v>1.4292594393988084E-2</v>
      </c>
      <c r="V121">
        <v>-6.7759914986368908E-3</v>
      </c>
      <c r="W121">
        <v>-3.8651736217499288E-3</v>
      </c>
      <c r="X121">
        <v>-6.3490036079366097E-3</v>
      </c>
      <c r="Y121">
        <v>-2.7178304668146192E-2</v>
      </c>
      <c r="Z121">
        <v>-5.5796074484593117E-3</v>
      </c>
      <c r="AA121">
        <v>7.2300571926868784E-3</v>
      </c>
      <c r="AB121">
        <v>4.4966245659437354E-2</v>
      </c>
      <c r="AC121">
        <v>9.1003627030655787E-4</v>
      </c>
      <c r="AD121">
        <v>1.136985566161236E-2</v>
      </c>
      <c r="AE121">
        <v>-5.5694621033511305E-4</v>
      </c>
      <c r="AF121">
        <v>7.2300571926868784E-3</v>
      </c>
      <c r="AG121">
        <v>8.4974850268685898E-3</v>
      </c>
      <c r="AH121">
        <v>8.2050913511666212E-3</v>
      </c>
      <c r="AI121">
        <v>6.0094710125348838E-2</v>
      </c>
      <c r="AJ121">
        <v>2.3895035686210903E-2</v>
      </c>
      <c r="AK121">
        <v>7.3208095907676587E-2</v>
      </c>
      <c r="AL121">
        <v>-2.5971057947310999E-2</v>
      </c>
      <c r="AM121">
        <v>2.5306790128729412E-2</v>
      </c>
      <c r="AN121">
        <v>-6.3562838647740483E-3</v>
      </c>
      <c r="AO121">
        <v>1.6412888060171743E-2</v>
      </c>
      <c r="AP121">
        <v>-2.4931623739957165E-3</v>
      </c>
      <c r="AQ121">
        <v>1.8567658975114254E-2</v>
      </c>
      <c r="AR121">
        <v>2.2792035167506303E-2</v>
      </c>
      <c r="AS121">
        <v>2.2792035167506303E-2</v>
      </c>
      <c r="AT121">
        <v>-4.7297760392077115E-3</v>
      </c>
      <c r="AU121">
        <v>1.0243498589053351E-2</v>
      </c>
      <c r="AV121">
        <v>-2.0270809338829354E-2</v>
      </c>
      <c r="AW121">
        <v>3.5156181531816322E-3</v>
      </c>
      <c r="AX121">
        <v>7.0567102673737336E-2</v>
      </c>
      <c r="AY121">
        <v>2.9309807132768484E-2</v>
      </c>
      <c r="AZ121">
        <v>-1.329073417203408E-2</v>
      </c>
      <c r="BA121">
        <v>9.6712086003475362E-4</v>
      </c>
      <c r="BB121">
        <v>5.2743187768780078E-2</v>
      </c>
      <c r="BC121">
        <v>-3.8359422159611467E-3</v>
      </c>
      <c r="BD121">
        <v>2.2623760656001191E-3</v>
      </c>
      <c r="BE121">
        <v>4.3679558377243966E-3</v>
      </c>
      <c r="BF121">
        <v>3.5920556083435445E-2</v>
      </c>
      <c r="BG121">
        <v>3.8586389536430066E-2</v>
      </c>
      <c r="BH121">
        <v>4.4365646167770778E-3</v>
      </c>
      <c r="BI121">
        <v>-3.0020126025608246E-2</v>
      </c>
      <c r="BJ121">
        <v>1.0643207826317586E-2</v>
      </c>
      <c r="BK121">
        <v>1.2328533528307511E-2</v>
      </c>
      <c r="BL121">
        <v>1.8672197767671816E-3</v>
      </c>
      <c r="BM121">
        <v>-3.2671893770075233E-2</v>
      </c>
      <c r="BN121">
        <v>3.4755852816109156E-2</v>
      </c>
      <c r="BO121">
        <v>3.2519848182470945E-3</v>
      </c>
      <c r="BP121">
        <v>3.4007821349750722E-2</v>
      </c>
      <c r="BQ121">
        <v>2.6012438713661323E-2</v>
      </c>
      <c r="BR121">
        <v>2.6012438713661323E-2</v>
      </c>
      <c r="BS121">
        <v>1.2221464241559593E-2</v>
      </c>
      <c r="BT121">
        <v>2.8822290493216607E-2</v>
      </c>
      <c r="BU121">
        <v>-1.0014010924067895E-2</v>
      </c>
      <c r="BV121">
        <v>4.0306106027323263E-3</v>
      </c>
      <c r="BW121">
        <v>8.3232787015642684E-3</v>
      </c>
      <c r="BX121">
        <v>4.6522730601325946E-2</v>
      </c>
      <c r="BY121">
        <v>4.6676679503955598E-2</v>
      </c>
      <c r="BZ121">
        <v>1.3621149793772991E-3</v>
      </c>
      <c r="CA121">
        <v>-2.3560228976841402E-2</v>
      </c>
      <c r="CB121">
        <v>-3.2026298605704606E-2</v>
      </c>
      <c r="CC121">
        <v>-3.2026298605704606E-2</v>
      </c>
      <c r="CD121">
        <v>2.4793173442227784E-2</v>
      </c>
      <c r="CE121">
        <v>5.991976737394003E-2</v>
      </c>
      <c r="CF121">
        <v>2.8588659900905478E-2</v>
      </c>
    </row>
    <row r="122" spans="5:84" x14ac:dyDescent="0.25">
      <c r="E122">
        <v>2.5808215931159395E-2</v>
      </c>
      <c r="F122">
        <v>6.7228435884499893E-2</v>
      </c>
      <c r="G122">
        <v>3.9766129563117869E-2</v>
      </c>
      <c r="H122">
        <v>-3.178261013500161E-2</v>
      </c>
      <c r="I122">
        <v>2.5808215931159395E-2</v>
      </c>
      <c r="J122">
        <v>2.7974720247327667E-2</v>
      </c>
      <c r="K122">
        <v>4.045639491934705E-3</v>
      </c>
      <c r="L122">
        <v>3.0617894873290252E-2</v>
      </c>
      <c r="M122">
        <v>1.5333143722124021E-2</v>
      </c>
      <c r="N122">
        <v>-2.5085232079511743E-2</v>
      </c>
      <c r="O122">
        <v>3.4419891215584641E-3</v>
      </c>
      <c r="P122">
        <v>-2.5085232079511743E-2</v>
      </c>
      <c r="Q122">
        <v>-4.0391118928649883E-3</v>
      </c>
      <c r="R122">
        <v>-3.8015477417527255E-2</v>
      </c>
      <c r="S122">
        <v>4.4370237522812495E-2</v>
      </c>
      <c r="T122">
        <v>3.1983283313017807E-2</v>
      </c>
      <c r="U122">
        <v>5.1012723732215548E-2</v>
      </c>
      <c r="V122">
        <v>-1.9335143511190311E-2</v>
      </c>
      <c r="W122">
        <v>-4.1451442301159824E-2</v>
      </c>
      <c r="X122">
        <v>-3.8829672036005958E-3</v>
      </c>
      <c r="Y122">
        <v>-8.6315583949558849E-3</v>
      </c>
      <c r="Z122">
        <v>2.7563089755435088E-2</v>
      </c>
      <c r="AA122">
        <v>1.5075267353305E-3</v>
      </c>
      <c r="AB122">
        <v>-3.0519633670973323E-2</v>
      </c>
      <c r="AC122">
        <v>4.6613220262397059E-2</v>
      </c>
      <c r="AD122">
        <v>1.8927092736620188E-2</v>
      </c>
      <c r="AE122">
        <v>-3.3524904008958023E-3</v>
      </c>
      <c r="AF122">
        <v>1.5075267353305E-3</v>
      </c>
      <c r="AG122">
        <v>3.5126083229592597E-2</v>
      </c>
      <c r="AH122">
        <v>1.6368985949944737E-2</v>
      </c>
      <c r="AI122">
        <v>2.3895035701307465E-2</v>
      </c>
      <c r="AJ122">
        <v>0.10485095098812991</v>
      </c>
      <c r="AK122">
        <v>-2.9044254139834358E-2</v>
      </c>
      <c r="AL122">
        <v>1.1605976484120706E-2</v>
      </c>
      <c r="AM122">
        <v>1.8430103236442841E-2</v>
      </c>
      <c r="AN122">
        <v>-1.5417797116737963E-3</v>
      </c>
      <c r="AO122">
        <v>6.5426813199047307E-2</v>
      </c>
      <c r="AP122">
        <v>1.9065568458220106E-2</v>
      </c>
      <c r="AQ122">
        <v>1.3458248171764664E-2</v>
      </c>
      <c r="AR122">
        <v>-2.1325613609827321E-2</v>
      </c>
      <c r="AS122">
        <v>-2.1325613609827321E-2</v>
      </c>
      <c r="AT122">
        <v>4.0957824952821964E-3</v>
      </c>
      <c r="AU122">
        <v>6.1172218046807392E-2</v>
      </c>
      <c r="AV122">
        <v>1.4090364728270965E-2</v>
      </c>
      <c r="AW122">
        <v>1.0023826424725268E-2</v>
      </c>
      <c r="AX122">
        <v>6.8739137818545903E-2</v>
      </c>
      <c r="AY122">
        <v>-1.9704165873683177E-2</v>
      </c>
      <c r="AZ122">
        <v>-1.2052375038129282E-2</v>
      </c>
      <c r="BA122">
        <v>3.0141192914757142E-3</v>
      </c>
      <c r="BB122">
        <v>-3.3518844837492789E-2</v>
      </c>
      <c r="BC122">
        <v>-1.7280572462061272E-2</v>
      </c>
      <c r="BD122">
        <v>-4.767876798302928E-3</v>
      </c>
      <c r="BE122">
        <v>-1.2014100704851094E-2</v>
      </c>
      <c r="BF122">
        <v>-2.3898750777950006E-2</v>
      </c>
      <c r="BG122">
        <v>6.9540944861820109E-2</v>
      </c>
      <c r="BH122">
        <v>5.8551346521128145E-2</v>
      </c>
      <c r="BI122">
        <v>-4.3822730319090231E-2</v>
      </c>
      <c r="BJ122">
        <v>8.3741850051317346E-2</v>
      </c>
      <c r="BK122">
        <v>3.9003603290142908E-2</v>
      </c>
      <c r="BL122">
        <v>-4.1972041965124496E-2</v>
      </c>
      <c r="BM122">
        <v>-2.4435886213228453E-2</v>
      </c>
      <c r="BN122">
        <v>-2.1589524713668873E-2</v>
      </c>
      <c r="BO122">
        <v>1.0485984126109404E-2</v>
      </c>
      <c r="BP122">
        <v>3.2387222763388124E-2</v>
      </c>
      <c r="BQ122">
        <v>4.3327867063474357E-2</v>
      </c>
      <c r="BR122">
        <v>4.3327867063474357E-2</v>
      </c>
      <c r="BS122">
        <v>1.199436665019793E-2</v>
      </c>
      <c r="BT122">
        <v>8.5932629535842131E-2</v>
      </c>
      <c r="BU122">
        <v>4.1559924212206889E-2</v>
      </c>
      <c r="BV122">
        <v>2.8252484193266203E-2</v>
      </c>
      <c r="BW122">
        <v>3.9639763432793296E-2</v>
      </c>
      <c r="BX122">
        <v>-2.901823642755319E-2</v>
      </c>
      <c r="BY122">
        <v>-2.0672201278073454E-2</v>
      </c>
      <c r="BZ122">
        <v>-4.1435129306122143E-4</v>
      </c>
      <c r="CA122">
        <v>-8.2131728787994129E-3</v>
      </c>
      <c r="CB122">
        <v>1.2108211837549621E-2</v>
      </c>
      <c r="CC122">
        <v>1.2108211837549621E-2</v>
      </c>
      <c r="CD122">
        <v>8.6936062988369589E-2</v>
      </c>
      <c r="CE122">
        <v>1.192413107892909E-2</v>
      </c>
      <c r="CF122">
        <v>-2.5901779804923641E-2</v>
      </c>
    </row>
    <row r="123" spans="5:84" x14ac:dyDescent="0.25">
      <c r="E123">
        <v>9.8418469234975853E-3</v>
      </c>
      <c r="F123">
        <v>3.3588755543182344E-2</v>
      </c>
      <c r="G123">
        <v>5.3163315997842089E-2</v>
      </c>
      <c r="H123">
        <v>7.1152404117530599E-2</v>
      </c>
      <c r="I123">
        <v>9.8418469234975853E-3</v>
      </c>
      <c r="J123">
        <v>1.5092688974779819E-2</v>
      </c>
      <c r="K123">
        <v>7.4696703380009485E-2</v>
      </c>
      <c r="L123">
        <v>2.6196350563360005E-3</v>
      </c>
      <c r="M123">
        <v>2.0557223489050203E-2</v>
      </c>
      <c r="N123">
        <v>5.8354254438946929E-2</v>
      </c>
      <c r="O123">
        <v>4.6191170122988956E-2</v>
      </c>
      <c r="P123">
        <v>5.8354254438946929E-2</v>
      </c>
      <c r="Q123">
        <v>1.309086626279099E-2</v>
      </c>
      <c r="R123">
        <v>-4.8799975964443743E-2</v>
      </c>
      <c r="S123">
        <v>4.613186449417532E-2</v>
      </c>
      <c r="T123">
        <v>5.28538842308615E-2</v>
      </c>
      <c r="U123">
        <v>-1.4930157794123711E-2</v>
      </c>
      <c r="V123">
        <v>2.4146198056705662E-2</v>
      </c>
      <c r="W123">
        <v>1.6268470170624105E-2</v>
      </c>
      <c r="X123">
        <v>-2.3032767673869428E-2</v>
      </c>
      <c r="Y123">
        <v>-5.0450814020134238E-2</v>
      </c>
      <c r="Z123">
        <v>-2.5751595677105235E-2</v>
      </c>
      <c r="AA123">
        <v>2.9481894622778629E-2</v>
      </c>
      <c r="AB123">
        <v>0.14074340692968262</v>
      </c>
      <c r="AC123">
        <v>-4.5048537865583951E-2</v>
      </c>
      <c r="AD123">
        <v>-3.9945074391602234E-2</v>
      </c>
      <c r="AE123">
        <v>-8.0885870749272115E-3</v>
      </c>
      <c r="AF123">
        <v>2.9481894622778629E-2</v>
      </c>
      <c r="AG123">
        <v>-7.1105162853027926E-3</v>
      </c>
      <c r="AH123">
        <v>2.7381665612081801E-2</v>
      </c>
      <c r="AI123">
        <v>7.3208095932721332E-2</v>
      </c>
      <c r="AJ123">
        <v>-2.9044254129842462E-2</v>
      </c>
      <c r="AK123">
        <v>0.18785049410426088</v>
      </c>
      <c r="AL123">
        <v>-0.10051257850250708</v>
      </c>
      <c r="AM123">
        <v>-5.1632069814172857E-2</v>
      </c>
      <c r="AN123">
        <v>2.2434149286693239E-2</v>
      </c>
      <c r="AO123">
        <v>2.1060990762771931E-2</v>
      </c>
      <c r="AP123">
        <v>-9.9257165932283148E-3</v>
      </c>
      <c r="AQ123">
        <v>-7.0063896371432136E-2</v>
      </c>
      <c r="AR123">
        <v>5.1271559517066245E-2</v>
      </c>
      <c r="AS123">
        <v>5.1271559517066245E-2</v>
      </c>
      <c r="AT123">
        <v>-4.3999321891701193E-3</v>
      </c>
      <c r="AU123">
        <v>-2.3210129510593813E-3</v>
      </c>
      <c r="AV123">
        <v>-1.6287980250102641E-2</v>
      </c>
      <c r="AW123">
        <v>-1.5431399616195524E-2</v>
      </c>
      <c r="AX123">
        <v>2.8174752041685014E-2</v>
      </c>
      <c r="AY123">
        <v>1.9952318829461704E-2</v>
      </c>
      <c r="AZ123">
        <v>-2.1787422883304403E-2</v>
      </c>
      <c r="BA123">
        <v>-5.1513191914888665E-2</v>
      </c>
      <c r="BB123">
        <v>3.7209541939972932E-2</v>
      </c>
      <c r="BC123">
        <v>2.6419654658438096E-2</v>
      </c>
      <c r="BD123">
        <v>-1.7267448709857663E-2</v>
      </c>
      <c r="BE123">
        <v>-6.2526829558622599E-3</v>
      </c>
      <c r="BF123">
        <v>8.3274466721568172E-2</v>
      </c>
      <c r="BG123">
        <v>5.4517586527959572E-3</v>
      </c>
      <c r="BH123">
        <v>-2.5255311239063272E-2</v>
      </c>
      <c r="BI123">
        <v>-4.5591564403513196E-3</v>
      </c>
      <c r="BJ123">
        <v>-5.3043478365809166E-2</v>
      </c>
      <c r="BK123">
        <v>9.4275961117693402E-3</v>
      </c>
      <c r="BL123">
        <v>3.7526033319912194E-3</v>
      </c>
      <c r="BM123">
        <v>-2.8831955716805788E-2</v>
      </c>
      <c r="BN123">
        <v>3.5639526139796512E-2</v>
      </c>
      <c r="BO123">
        <v>-1.5805397331323523E-3</v>
      </c>
      <c r="BP123">
        <v>3.3559056290406244E-2</v>
      </c>
      <c r="BQ123">
        <v>1.2965474173750297E-2</v>
      </c>
      <c r="BR123">
        <v>1.2965474173750297E-2</v>
      </c>
      <c r="BS123">
        <v>2.4749535604088713E-2</v>
      </c>
      <c r="BT123">
        <v>-1.5836139762815726E-2</v>
      </c>
      <c r="BU123">
        <v>-3.0636860977793612E-2</v>
      </c>
      <c r="BV123">
        <v>2.7633091150370964E-2</v>
      </c>
      <c r="BW123">
        <v>-9.9167702746457975E-3</v>
      </c>
      <c r="BX123">
        <v>8.8204788967579939E-2</v>
      </c>
      <c r="BY123">
        <v>8.1284013849393044E-2</v>
      </c>
      <c r="BZ123">
        <v>5.7577694066770352E-3</v>
      </c>
      <c r="CA123">
        <v>-2.6920337622969026E-3</v>
      </c>
      <c r="CB123">
        <v>-5.2351684481204225E-2</v>
      </c>
      <c r="CC123">
        <v>-5.2351684481204225E-2</v>
      </c>
      <c r="CD123">
        <v>-1.4543059771516875E-2</v>
      </c>
      <c r="CE123">
        <v>7.5990133062557058E-2</v>
      </c>
      <c r="CF123">
        <v>9.8653640556235322E-2</v>
      </c>
    </row>
    <row r="124" spans="5:84" x14ac:dyDescent="0.25">
      <c r="E124">
        <v>-8.5282375374257091E-3</v>
      </c>
      <c r="F124">
        <v>-2.5160362607336006E-3</v>
      </c>
      <c r="G124">
        <v>-3.6649243132551024E-2</v>
      </c>
      <c r="H124">
        <v>-6.5891354423305071E-2</v>
      </c>
      <c r="I124">
        <v>-8.5282375374257091E-3</v>
      </c>
      <c r="J124">
        <v>-1.4887689294741491E-2</v>
      </c>
      <c r="K124">
        <v>-4.4371082562410069E-2</v>
      </c>
      <c r="L124">
        <v>-3.8504649671614599E-3</v>
      </c>
      <c r="M124">
        <v>-7.1018738903952938E-3</v>
      </c>
      <c r="N124">
        <v>0.12195047617094368</v>
      </c>
      <c r="O124">
        <v>-1.7844426599881946E-2</v>
      </c>
      <c r="P124">
        <v>0.12195047617094368</v>
      </c>
      <c r="Q124">
        <v>3.3101835991116157E-2</v>
      </c>
      <c r="R124">
        <v>1.9267695583935485E-4</v>
      </c>
      <c r="S124">
        <v>7.9297078737951554E-2</v>
      </c>
      <c r="T124">
        <v>8.2672402607651851E-2</v>
      </c>
      <c r="U124">
        <v>-3.5296578753155283E-2</v>
      </c>
      <c r="V124">
        <v>-3.2672779183441802E-2</v>
      </c>
      <c r="W124">
        <v>0.13021113031008302</v>
      </c>
      <c r="X124">
        <v>-2.6050910640451286E-2</v>
      </c>
      <c r="Y124">
        <v>5.6423616976481794E-2</v>
      </c>
      <c r="Z124">
        <v>1.6122385777787573E-2</v>
      </c>
      <c r="AA124">
        <v>-5.7832706125144739E-2</v>
      </c>
      <c r="AB124">
        <v>-6.7728891029631866E-2</v>
      </c>
      <c r="AC124">
        <v>4.4130713725885951E-2</v>
      </c>
      <c r="AD124">
        <v>4.7315569413463043E-3</v>
      </c>
      <c r="AE124">
        <v>-1.4707811557419403E-2</v>
      </c>
      <c r="AF124">
        <v>-5.7832706125144739E-2</v>
      </c>
      <c r="AG124">
        <v>7.8208692775607602E-3</v>
      </c>
      <c r="AH124">
        <v>-1.0582296869239838E-2</v>
      </c>
      <c r="AI124">
        <v>-2.5971057929868868E-2</v>
      </c>
      <c r="AJ124">
        <v>1.1605976486833813E-2</v>
      </c>
      <c r="AK124">
        <v>-0.10051257851012374</v>
      </c>
      <c r="AL124">
        <v>0.50489303076496617</v>
      </c>
      <c r="AM124">
        <v>2.0398435208191845E-2</v>
      </c>
      <c r="AN124">
        <v>0.1356158452306877</v>
      </c>
      <c r="AO124">
        <v>-6.9260630926491151E-2</v>
      </c>
      <c r="AP124">
        <v>-1.452545097884228E-2</v>
      </c>
      <c r="AQ124">
        <v>6.3492859154427261E-2</v>
      </c>
      <c r="AR124">
        <v>0.10201756933894646</v>
      </c>
      <c r="AS124">
        <v>0.10201756933894646</v>
      </c>
      <c r="AT124">
        <v>4.0347123023333431E-2</v>
      </c>
      <c r="AU124">
        <v>-3.7812417487818273E-2</v>
      </c>
      <c r="AV124">
        <v>-1.9141485447682571E-2</v>
      </c>
      <c r="AW124">
        <v>1.4936059183994765E-2</v>
      </c>
      <c r="AX124">
        <v>-5.9002557945642131E-2</v>
      </c>
      <c r="AY124">
        <v>4.1656856486723681E-3</v>
      </c>
      <c r="AZ124">
        <v>-2.1811111895298607E-2</v>
      </c>
      <c r="BA124">
        <v>1.1915568643658503E-2</v>
      </c>
      <c r="BB124">
        <v>-4.4487675050506659E-2</v>
      </c>
      <c r="BC124">
        <v>-4.6486981049815135E-2</v>
      </c>
      <c r="BD124">
        <v>4.7125209553987801E-2</v>
      </c>
      <c r="BE124">
        <v>3.5097861508332606E-2</v>
      </c>
      <c r="BF124">
        <v>1.8180631115812029E-2</v>
      </c>
      <c r="BG124">
        <v>3.3632324056796614E-2</v>
      </c>
      <c r="BH124">
        <v>9.888222052279394E-2</v>
      </c>
      <c r="BI124">
        <v>4.0219735907642606E-2</v>
      </c>
      <c r="BJ124">
        <v>0.1876110919190187</v>
      </c>
      <c r="BK124">
        <v>-1.2610344394277995E-2</v>
      </c>
      <c r="BL124">
        <v>3.9100003165381203E-2</v>
      </c>
      <c r="BM124">
        <v>4.4775605545495645E-2</v>
      </c>
      <c r="BN124">
        <v>-3.7423854402954482E-2</v>
      </c>
      <c r="BO124">
        <v>-2.4552314203593051E-3</v>
      </c>
      <c r="BP124">
        <v>-2.7453039151969061E-2</v>
      </c>
      <c r="BQ124">
        <v>8.172437713223013E-2</v>
      </c>
      <c r="BR124">
        <v>8.172437713223013E-2</v>
      </c>
      <c r="BS124">
        <v>-3.6783746359774216E-2</v>
      </c>
      <c r="BT124">
        <v>-6.6918842285774605E-2</v>
      </c>
      <c r="BU124">
        <v>-2.4315613928939328E-2</v>
      </c>
      <c r="BV124">
        <v>-4.6139983285065855E-2</v>
      </c>
      <c r="BW124">
        <v>1.2988097490281847E-3</v>
      </c>
      <c r="BX124">
        <v>-2.2140287952850279E-2</v>
      </c>
      <c r="BY124">
        <v>-2.7671801862030776E-2</v>
      </c>
      <c r="BZ124">
        <v>-3.9305953458224074E-3</v>
      </c>
      <c r="CA124">
        <v>1.3554160825325345E-2</v>
      </c>
      <c r="CB124">
        <v>-2.476618441230316E-2</v>
      </c>
      <c r="CC124">
        <v>-2.476618441230316E-2</v>
      </c>
      <c r="CD124">
        <v>-5.5722662824019276E-3</v>
      </c>
      <c r="CE124">
        <v>-5.0677754034453293E-2</v>
      </c>
      <c r="CF124">
        <v>-6.7426346601776155E-2</v>
      </c>
    </row>
    <row r="125" spans="5:84" x14ac:dyDescent="0.25">
      <c r="E125">
        <v>-1.5829267711554504E-3</v>
      </c>
      <c r="F125">
        <v>-1.8735976475285042E-2</v>
      </c>
      <c r="G125">
        <v>-1.0936360471456935E-2</v>
      </c>
      <c r="H125">
        <v>-0.10689595815732628</v>
      </c>
      <c r="I125">
        <v>-1.5829267711554504E-3</v>
      </c>
      <c r="J125">
        <v>4.0433797357065718E-3</v>
      </c>
      <c r="K125">
        <v>-8.1428749394050412E-3</v>
      </c>
      <c r="L125">
        <v>-3.6308920573623227E-2</v>
      </c>
      <c r="M125">
        <v>-1.0472601965243383E-2</v>
      </c>
      <c r="N125">
        <v>-1.2802386661163873E-3</v>
      </c>
      <c r="O125">
        <v>7.3665084976748368E-2</v>
      </c>
      <c r="P125">
        <v>-1.2802386661163873E-3</v>
      </c>
      <c r="Q125">
        <v>1.6226853890729809E-2</v>
      </c>
      <c r="R125">
        <v>-1.4848406302632754E-2</v>
      </c>
      <c r="S125">
        <v>-3.6820801238595567E-2</v>
      </c>
      <c r="T125">
        <v>-4.6810019221037953E-2</v>
      </c>
      <c r="U125">
        <v>4.1282358998945196E-2</v>
      </c>
      <c r="V125">
        <v>-3.1751796466395345E-2</v>
      </c>
      <c r="W125">
        <v>2.4093206648034271E-3</v>
      </c>
      <c r="X125">
        <v>9.2028054584801705E-2</v>
      </c>
      <c r="Y125">
        <v>-6.9856286037067727E-4</v>
      </c>
      <c r="Z125">
        <v>5.3709006339616297E-2</v>
      </c>
      <c r="AA125">
        <v>3.8177903303132615E-2</v>
      </c>
      <c r="AB125">
        <v>-2.1291780471233535E-2</v>
      </c>
      <c r="AC125">
        <v>7.7958646372878748E-2</v>
      </c>
      <c r="AD125">
        <v>0.13098193323397456</v>
      </c>
      <c r="AE125">
        <v>5.6437051304768927E-2</v>
      </c>
      <c r="AF125">
        <v>3.8177903303132615E-2</v>
      </c>
      <c r="AG125">
        <v>1.8172700792728431E-2</v>
      </c>
      <c r="AH125">
        <v>-4.4025746494738109E-2</v>
      </c>
      <c r="AI125">
        <v>2.5306790147560279E-2</v>
      </c>
      <c r="AJ125">
        <v>1.8430103240123598E-2</v>
      </c>
      <c r="AK125">
        <v>-5.1632069820437575E-2</v>
      </c>
      <c r="AL125">
        <v>2.0398435209278643E-2</v>
      </c>
      <c r="AM125">
        <v>0.22511701750513893</v>
      </c>
      <c r="AN125">
        <v>-2.7907936428985959E-2</v>
      </c>
      <c r="AO125">
        <v>-2.2023116050877423E-4</v>
      </c>
      <c r="AP125">
        <v>4.7222185646141383E-2</v>
      </c>
      <c r="AQ125">
        <v>-1.7127016524277477E-2</v>
      </c>
      <c r="AR125">
        <v>2.8814555580051138E-2</v>
      </c>
      <c r="AS125">
        <v>2.8814555580051138E-2</v>
      </c>
      <c r="AT125">
        <v>-1.3987527575774227E-2</v>
      </c>
      <c r="AU125">
        <v>2.5634227474105833E-2</v>
      </c>
      <c r="AV125">
        <v>-5.6301160089829445E-2</v>
      </c>
      <c r="AW125">
        <v>1.9439274236745747E-2</v>
      </c>
      <c r="AX125">
        <v>-5.7763358259746225E-3</v>
      </c>
      <c r="AY125">
        <v>9.6170528729193558E-3</v>
      </c>
      <c r="AZ125">
        <v>4.4762482783005014E-2</v>
      </c>
      <c r="BA125">
        <v>0.13824524809168456</v>
      </c>
      <c r="BB125">
        <v>0.19763832406259429</v>
      </c>
      <c r="BC125">
        <v>-1.7494658470108622E-2</v>
      </c>
      <c r="BD125">
        <v>4.0012669266722957E-2</v>
      </c>
      <c r="BE125">
        <v>3.9810891391997824E-2</v>
      </c>
      <c r="BF125">
        <v>5.9586065621438714E-3</v>
      </c>
      <c r="BG125">
        <v>2.8024997937426584E-2</v>
      </c>
      <c r="BH125">
        <v>2.3160385498832987E-2</v>
      </c>
      <c r="BI125">
        <v>-4.8710386942109947E-2</v>
      </c>
      <c r="BJ125">
        <v>5.0921103187911786E-2</v>
      </c>
      <c r="BK125">
        <v>4.8018020170860556E-3</v>
      </c>
      <c r="BL125">
        <v>3.932063404348396E-2</v>
      </c>
      <c r="BM125">
        <v>-1.9545147058047982E-2</v>
      </c>
      <c r="BN125">
        <v>5.4908980863255678E-2</v>
      </c>
      <c r="BO125">
        <v>2.8221259111988292E-2</v>
      </c>
      <c r="BP125">
        <v>2.0401688749073228E-2</v>
      </c>
      <c r="BQ125">
        <v>-3.3699077750646657E-2</v>
      </c>
      <c r="BR125">
        <v>-3.3699077750646657E-2</v>
      </c>
      <c r="BS125">
        <v>1.6250976545777486E-2</v>
      </c>
      <c r="BT125">
        <v>5.178711554431064E-2</v>
      </c>
      <c r="BU125">
        <v>-2.2512889387006844E-2</v>
      </c>
      <c r="BV125">
        <v>-8.4495264543440488E-2</v>
      </c>
      <c r="BW125">
        <v>1.9178217063178134E-2</v>
      </c>
      <c r="BX125">
        <v>-1.4831253266093032E-2</v>
      </c>
      <c r="BY125">
        <v>-1.2576451204510349E-2</v>
      </c>
      <c r="BZ125">
        <v>5.9540562616130777E-3</v>
      </c>
      <c r="CA125">
        <v>-3.1760119809784208E-2</v>
      </c>
      <c r="CB125">
        <v>-1.324433648758512E-3</v>
      </c>
      <c r="CC125">
        <v>-1.324433648758512E-3</v>
      </c>
      <c r="CD125">
        <v>-5.3988970011141987E-3</v>
      </c>
      <c r="CE125">
        <v>1.8550796659563787E-2</v>
      </c>
      <c r="CF125">
        <v>-2.6184126175237653E-2</v>
      </c>
    </row>
    <row r="126" spans="5:84" x14ac:dyDescent="0.25">
      <c r="E126">
        <v>6.4834106528967622E-2</v>
      </c>
      <c r="F126">
        <v>-1.0179504238301967E-2</v>
      </c>
      <c r="G126">
        <v>2.1843717267900853E-2</v>
      </c>
      <c r="H126">
        <v>1.3803216271593394E-2</v>
      </c>
      <c r="I126">
        <v>6.4834106528967622E-2</v>
      </c>
      <c r="J126">
        <v>6.0169476419813434E-2</v>
      </c>
      <c r="K126">
        <v>1.7931943492001001E-2</v>
      </c>
      <c r="L126">
        <v>-3.1072462239109672E-2</v>
      </c>
      <c r="M126">
        <v>4.8363309125704745E-2</v>
      </c>
      <c r="N126">
        <v>5.6499544635838173E-2</v>
      </c>
      <c r="O126">
        <v>-6.2440097482641121E-4</v>
      </c>
      <c r="P126">
        <v>5.6499544635838173E-2</v>
      </c>
      <c r="Q126">
        <v>-2.486991877983924E-2</v>
      </c>
      <c r="R126">
        <v>-5.9307243424321643E-3</v>
      </c>
      <c r="S126">
        <v>-7.0486529487437111E-3</v>
      </c>
      <c r="T126">
        <v>-4.1961367822518081E-3</v>
      </c>
      <c r="U126">
        <v>-9.4067896604823509E-2</v>
      </c>
      <c r="V126">
        <v>2.3921640108534981E-2</v>
      </c>
      <c r="W126">
        <v>0.10971443803782616</v>
      </c>
      <c r="X126">
        <v>-9.0330486030319457E-3</v>
      </c>
      <c r="Y126">
        <v>-3.8226556258842359E-2</v>
      </c>
      <c r="Z126">
        <v>1.5807993631664186E-2</v>
      </c>
      <c r="AA126">
        <v>2.7523895542120036E-3</v>
      </c>
      <c r="AB126">
        <v>5.6216044991577008E-2</v>
      </c>
      <c r="AC126">
        <v>3.1068102471440706E-3</v>
      </c>
      <c r="AD126">
        <v>-2.0283406413854649E-2</v>
      </c>
      <c r="AE126">
        <v>1.5390533806270396E-2</v>
      </c>
      <c r="AF126">
        <v>2.7523895542120036E-3</v>
      </c>
      <c r="AG126">
        <v>3.8294727485814889E-2</v>
      </c>
      <c r="AH126">
        <v>4.3408288373139259E-2</v>
      </c>
      <c r="AI126">
        <v>-6.3562838564039659E-3</v>
      </c>
      <c r="AJ126">
        <v>-1.5417797180979076E-3</v>
      </c>
      <c r="AK126">
        <v>2.2434149269913994E-2</v>
      </c>
      <c r="AL126">
        <v>0.13561584522113132</v>
      </c>
      <c r="AM126">
        <v>-2.790793643903057E-2</v>
      </c>
      <c r="AN126">
        <v>0.15554358602311805</v>
      </c>
      <c r="AO126">
        <v>5.2172904826869315E-2</v>
      </c>
      <c r="AP126">
        <v>-4.4951333293903883E-3</v>
      </c>
      <c r="AQ126">
        <v>-4.1597372438496719E-2</v>
      </c>
      <c r="AR126">
        <v>6.306568182755723E-2</v>
      </c>
      <c r="AS126">
        <v>6.306568182755723E-2</v>
      </c>
      <c r="AT126">
        <v>2.4235721822329553E-2</v>
      </c>
      <c r="AU126">
        <v>5.2702111143625968E-2</v>
      </c>
      <c r="AV126">
        <v>-9.4728022194970063E-3</v>
      </c>
      <c r="AW126">
        <v>3.2387095780005121E-2</v>
      </c>
      <c r="AX126">
        <v>-6.4725004157126925E-2</v>
      </c>
      <c r="AY126">
        <v>-4.9755031476339986E-2</v>
      </c>
      <c r="AZ126">
        <v>-1.2226842862915477E-2</v>
      </c>
      <c r="BA126">
        <v>-7.1594146327965402E-3</v>
      </c>
      <c r="BB126">
        <v>-4.8554742750364463E-2</v>
      </c>
      <c r="BC126">
        <v>2.0896113605519878E-2</v>
      </c>
      <c r="BD126">
        <v>2.0088361206542366E-2</v>
      </c>
      <c r="BE126">
        <v>2.288326206068117E-2</v>
      </c>
      <c r="BF126">
        <v>-1.3640561968799786E-2</v>
      </c>
      <c r="BG126">
        <v>-6.178181757201065E-2</v>
      </c>
      <c r="BH126">
        <v>4.4569184068122464E-2</v>
      </c>
      <c r="BI126">
        <v>2.0483482517443391E-2</v>
      </c>
      <c r="BJ126">
        <v>-1.0648897174778682E-2</v>
      </c>
      <c r="BK126">
        <v>2.0308146748978712E-2</v>
      </c>
      <c r="BL126">
        <v>1.7038353149692431E-2</v>
      </c>
      <c r="BM126">
        <v>2.3903450005684251E-2</v>
      </c>
      <c r="BN126">
        <v>-5.4024662996774372E-2</v>
      </c>
      <c r="BO126">
        <v>2.0718951706336475E-2</v>
      </c>
      <c r="BP126">
        <v>1.4729403035112026E-2</v>
      </c>
      <c r="BQ126">
        <v>6.7907135093445176E-2</v>
      </c>
      <c r="BR126">
        <v>6.7907135093445176E-2</v>
      </c>
      <c r="BS126">
        <v>2.7483981845637412E-2</v>
      </c>
      <c r="BT126">
        <v>-4.2799671510302673E-3</v>
      </c>
      <c r="BU126">
        <v>-7.4528100251089524E-2</v>
      </c>
      <c r="BV126">
        <v>8.0731082440257951E-3</v>
      </c>
      <c r="BW126">
        <v>1.1394844155933143E-2</v>
      </c>
      <c r="BX126">
        <v>-3.482065138735474E-3</v>
      </c>
      <c r="BY126">
        <v>-1.3636644788513147E-2</v>
      </c>
      <c r="BZ126">
        <v>2.9692317272897339E-2</v>
      </c>
      <c r="CA126">
        <v>-9.9918111773187046E-3</v>
      </c>
      <c r="CB126">
        <v>1.5716817292399793E-2</v>
      </c>
      <c r="CC126">
        <v>1.5716817292399793E-2</v>
      </c>
      <c r="CD126">
        <v>1.7644070918251015E-2</v>
      </c>
      <c r="CE126">
        <v>-7.5477921162081518E-3</v>
      </c>
      <c r="CF126">
        <v>-3.16345621378403E-2</v>
      </c>
    </row>
    <row r="127" spans="5:84" x14ac:dyDescent="0.25">
      <c r="E127">
        <v>4.4325204186240641E-2</v>
      </c>
      <c r="F127">
        <v>3.6385858405325711E-2</v>
      </c>
      <c r="G127">
        <v>5.245598181326061E-2</v>
      </c>
      <c r="H127">
        <v>1.9325687624029197E-2</v>
      </c>
      <c r="I127">
        <v>4.4325204186240641E-2</v>
      </c>
      <c r="J127">
        <v>4.3345298050237901E-2</v>
      </c>
      <c r="K127">
        <v>8.3146185950062623E-3</v>
      </c>
      <c r="L127">
        <v>-3.2658091505284759E-2</v>
      </c>
      <c r="M127">
        <v>2.4776779839499996E-2</v>
      </c>
      <c r="N127">
        <v>1.4109745742044932E-2</v>
      </c>
      <c r="O127">
        <v>-6.3208561016792064E-3</v>
      </c>
      <c r="P127">
        <v>1.4109745742044932E-2</v>
      </c>
      <c r="Q127">
        <v>-7.5411935984729173E-2</v>
      </c>
      <c r="R127">
        <v>-3.5136727873341767E-2</v>
      </c>
      <c r="S127">
        <v>-2.6202788036770897E-2</v>
      </c>
      <c r="T127">
        <v>-3.4800856313833228E-2</v>
      </c>
      <c r="U127">
        <v>1.4926560227019881E-2</v>
      </c>
      <c r="V127">
        <v>-2.6218673478896171E-2</v>
      </c>
      <c r="W127">
        <v>-1.84476881650536E-2</v>
      </c>
      <c r="X127">
        <v>-3.2746265671868002E-4</v>
      </c>
      <c r="Y127">
        <v>-6.4233514135565883E-2</v>
      </c>
      <c r="Z127">
        <v>2.9504359809867542E-2</v>
      </c>
      <c r="AA127">
        <v>2.3914024487364127E-2</v>
      </c>
      <c r="AB127">
        <v>2.5675941513851663E-2</v>
      </c>
      <c r="AC127">
        <v>1.3057607647508962E-2</v>
      </c>
      <c r="AD127">
        <v>-6.2874124901175499E-3</v>
      </c>
      <c r="AE127">
        <v>1.6886076820979534E-2</v>
      </c>
      <c r="AF127">
        <v>2.3914024487364127E-2</v>
      </c>
      <c r="AG127">
        <v>2.8084889006917302E-2</v>
      </c>
      <c r="AH127">
        <v>1.9391915817051908E-2</v>
      </c>
      <c r="AI127">
        <v>1.6412888078341958E-2</v>
      </c>
      <c r="AJ127">
        <v>6.5426813202124401E-2</v>
      </c>
      <c r="AK127">
        <v>2.1060990755802367E-2</v>
      </c>
      <c r="AL127">
        <v>-6.9260630926336386E-2</v>
      </c>
      <c r="AM127">
        <v>-2.2023116102887208E-4</v>
      </c>
      <c r="AN127">
        <v>5.2172904836134348E-2</v>
      </c>
      <c r="AO127">
        <v>0.12889355400359259</v>
      </c>
      <c r="AP127">
        <v>2.9278497003572324E-2</v>
      </c>
      <c r="AQ127">
        <v>-6.8488860195272228E-2</v>
      </c>
      <c r="AR127">
        <v>3.5051375604613799E-2</v>
      </c>
      <c r="AS127">
        <v>3.5051375604613799E-2</v>
      </c>
      <c r="AT127">
        <v>9.282265976807258E-3</v>
      </c>
      <c r="AU127">
        <v>8.6100114907103342E-2</v>
      </c>
      <c r="AV127">
        <v>2.0950824869163664E-2</v>
      </c>
      <c r="AW127">
        <v>6.2248393206659758E-3</v>
      </c>
      <c r="AX127">
        <v>3.885465020981349E-2</v>
      </c>
      <c r="AY127">
        <v>-2.937697472104428E-2</v>
      </c>
      <c r="AZ127">
        <v>7.0087247556367416E-3</v>
      </c>
      <c r="BA127">
        <v>1.1852723403474874E-3</v>
      </c>
      <c r="BB127">
        <v>-2.1626395913370344E-2</v>
      </c>
      <c r="BC127">
        <v>2.6601909050771422E-2</v>
      </c>
      <c r="BD127">
        <v>-2.9689230310949721E-2</v>
      </c>
      <c r="BE127">
        <v>-2.9083688722174705E-2</v>
      </c>
      <c r="BF127">
        <v>-3.4266446153902952E-2</v>
      </c>
      <c r="BG127">
        <v>-7.7578083547844567E-3</v>
      </c>
      <c r="BH127">
        <v>2.9588371846468231E-2</v>
      </c>
      <c r="BI127">
        <v>3.3167363470872901E-3</v>
      </c>
      <c r="BJ127">
        <v>-1.4812840308894737E-2</v>
      </c>
      <c r="BK127">
        <v>4.9115401586395047E-2</v>
      </c>
      <c r="BL127">
        <v>-3.7746152643588937E-2</v>
      </c>
      <c r="BM127">
        <v>-2.5535435048992805E-2</v>
      </c>
      <c r="BN127">
        <v>-1.2738674054214139E-2</v>
      </c>
      <c r="BO127">
        <v>1.3124051896219902E-2</v>
      </c>
      <c r="BP127">
        <v>3.6946485170033294E-2</v>
      </c>
      <c r="BQ127">
        <v>5.9433815380833921E-2</v>
      </c>
      <c r="BR127">
        <v>5.9433815380833921E-2</v>
      </c>
      <c r="BS127">
        <v>2.4528087558726597E-2</v>
      </c>
      <c r="BT127">
        <v>0.10061015337268675</v>
      </c>
      <c r="BU127">
        <v>1.9153516596027487E-2</v>
      </c>
      <c r="BV127">
        <v>3.1715641366181879E-2</v>
      </c>
      <c r="BW127">
        <v>2.5743285407167527E-2</v>
      </c>
      <c r="BX127">
        <v>-2.6026262925245125E-2</v>
      </c>
      <c r="BY127">
        <v>-2.4768123062071212E-2</v>
      </c>
      <c r="BZ127">
        <v>2.5875147454411995E-2</v>
      </c>
      <c r="CA127">
        <v>-6.0772036749474623E-3</v>
      </c>
      <c r="CB127">
        <v>7.2090074777208635E-2</v>
      </c>
      <c r="CC127">
        <v>7.2090074777208635E-2</v>
      </c>
      <c r="CD127">
        <v>7.3150958769812369E-2</v>
      </c>
      <c r="CE127">
        <v>2.1597586410986191E-2</v>
      </c>
      <c r="CF127">
        <v>-3.0378763717354818E-2</v>
      </c>
    </row>
    <row r="128" spans="5:84" x14ac:dyDescent="0.25">
      <c r="E128">
        <v>-1.5062664102129086E-2</v>
      </c>
      <c r="F128">
        <v>2.1852034494962841E-2</v>
      </c>
      <c r="G128">
        <v>1.6725887675922285E-2</v>
      </c>
      <c r="H128">
        <v>2.7882756328959341E-2</v>
      </c>
      <c r="I128">
        <v>-1.5062664102129086E-2</v>
      </c>
      <c r="J128">
        <v>-1.3084059119042091E-2</v>
      </c>
      <c r="K128">
        <v>7.0169408041633186E-3</v>
      </c>
      <c r="L128">
        <v>1.6685415770376272E-2</v>
      </c>
      <c r="M128">
        <v>2.0427080588486746E-2</v>
      </c>
      <c r="N128">
        <v>-5.1153991692096112E-4</v>
      </c>
      <c r="O128">
        <v>1.4435691933753547E-2</v>
      </c>
      <c r="P128">
        <v>-5.1153991692096112E-4</v>
      </c>
      <c r="Q128">
        <v>-3.4828706877041066E-2</v>
      </c>
      <c r="R128">
        <v>3.685220784950316E-2</v>
      </c>
      <c r="S128">
        <v>-1.6456516672093746E-2</v>
      </c>
      <c r="T128">
        <v>-2.050446929484509E-2</v>
      </c>
      <c r="U128">
        <v>4.4599706275846418E-2</v>
      </c>
      <c r="V128">
        <v>-4.061242265460685E-2</v>
      </c>
      <c r="W128">
        <v>-1.2439359575592279E-2</v>
      </c>
      <c r="X128">
        <v>1.0289877927796537E-2</v>
      </c>
      <c r="Y128">
        <v>1.7980178594755203E-2</v>
      </c>
      <c r="Z128">
        <v>2.040994415319769E-3</v>
      </c>
      <c r="AA128">
        <v>5.7403590882578404E-2</v>
      </c>
      <c r="AB128">
        <v>1.4065023669516674E-2</v>
      </c>
      <c r="AC128">
        <v>3.614813558376323E-2</v>
      </c>
      <c r="AD128">
        <v>5.4427776153015028E-2</v>
      </c>
      <c r="AE128">
        <v>5.0112619840587458E-2</v>
      </c>
      <c r="AF128">
        <v>5.7403590882578404E-2</v>
      </c>
      <c r="AG128">
        <v>-4.3490713022641403E-3</v>
      </c>
      <c r="AH128">
        <v>9.0561221733923836E-3</v>
      </c>
      <c r="AI128">
        <v>-2.4931623668477121E-3</v>
      </c>
      <c r="AJ128">
        <v>1.906556845018445E-2</v>
      </c>
      <c r="AK128">
        <v>-9.9257166111242079E-3</v>
      </c>
      <c r="AL128">
        <v>-1.4525450989250427E-2</v>
      </c>
      <c r="AM128">
        <v>4.722218563438535E-2</v>
      </c>
      <c r="AN128">
        <v>-4.4951333307998165E-3</v>
      </c>
      <c r="AO128">
        <v>2.9278496992376418E-2</v>
      </c>
      <c r="AP128">
        <v>6.9366318541382893E-2</v>
      </c>
      <c r="AQ128">
        <v>-6.6188588660607756E-2</v>
      </c>
      <c r="AR128">
        <v>1.6386907292582797E-2</v>
      </c>
      <c r="AS128">
        <v>1.6386907292582797E-2</v>
      </c>
      <c r="AT128">
        <v>1.3243022896675255E-2</v>
      </c>
      <c r="AU128">
        <v>-7.2132576854755381E-4</v>
      </c>
      <c r="AV128">
        <v>4.717127390971515E-2</v>
      </c>
      <c r="AW128">
        <v>8.7265020551054451E-3</v>
      </c>
      <c r="AX128">
        <v>-3.3130676417129634E-2</v>
      </c>
      <c r="AY128">
        <v>-3.379942892923507E-2</v>
      </c>
      <c r="AZ128">
        <v>3.7583543428615585E-2</v>
      </c>
      <c r="BA128">
        <v>5.8182629455231727E-2</v>
      </c>
      <c r="BB128">
        <v>3.0494506925834858E-2</v>
      </c>
      <c r="BC128">
        <v>4.0723374837063758E-2</v>
      </c>
      <c r="BD128">
        <v>2.5813241437210477E-2</v>
      </c>
      <c r="BE128">
        <v>2.7173909496544024E-2</v>
      </c>
      <c r="BF128">
        <v>8.7222015375729711E-3</v>
      </c>
      <c r="BG128">
        <v>5.377287684075116E-2</v>
      </c>
      <c r="BH128">
        <v>2.4967452576473009E-2</v>
      </c>
      <c r="BI128">
        <v>6.6626648324460858E-2</v>
      </c>
      <c r="BJ128">
        <v>2.6199132577658962E-2</v>
      </c>
      <c r="BK128">
        <v>7.4377719253084229E-3</v>
      </c>
      <c r="BL128">
        <v>4.0780886044790021E-3</v>
      </c>
      <c r="BM128">
        <v>-6.08419653929404E-3</v>
      </c>
      <c r="BN128">
        <v>-6.9081821342284466E-3</v>
      </c>
      <c r="BO128">
        <v>1.7687461368168705E-2</v>
      </c>
      <c r="BP128">
        <v>1.5750492292969931E-3</v>
      </c>
      <c r="BQ128">
        <v>8.345026153586288E-3</v>
      </c>
      <c r="BR128">
        <v>8.345026153586288E-3</v>
      </c>
      <c r="BS128">
        <v>8.669490757926418E-3</v>
      </c>
      <c r="BT128">
        <v>3.8092017987204657E-2</v>
      </c>
      <c r="BU128">
        <v>5.6138289750944315E-2</v>
      </c>
      <c r="BV128">
        <v>2.8678174981407595E-2</v>
      </c>
      <c r="BW128">
        <v>3.1323543597783304E-2</v>
      </c>
      <c r="BX128">
        <v>-2.9274742103271467E-2</v>
      </c>
      <c r="BY128">
        <v>-2.3641805106512759E-2</v>
      </c>
      <c r="BZ128">
        <v>4.5857858154810249E-3</v>
      </c>
      <c r="CA128">
        <v>1.932649722977911E-2</v>
      </c>
      <c r="CB128">
        <v>-3.15284125627463E-3</v>
      </c>
      <c r="CC128">
        <v>-3.15284125627463E-3</v>
      </c>
      <c r="CD128">
        <v>-3.5084179076289024E-3</v>
      </c>
      <c r="CE128">
        <v>-1.5600093571597112E-2</v>
      </c>
      <c r="CF128">
        <v>1.3231059696398539E-2</v>
      </c>
    </row>
    <row r="129" spans="5:84" x14ac:dyDescent="0.25">
      <c r="E129">
        <v>-8.5584854972223789E-3</v>
      </c>
      <c r="F129">
        <v>4.8504364894871754E-2</v>
      </c>
      <c r="G129">
        <v>-2.2861447946014302E-3</v>
      </c>
      <c r="H129">
        <v>-7.7068670331774336E-2</v>
      </c>
      <c r="I129">
        <v>-8.5584854972223789E-3</v>
      </c>
      <c r="J129">
        <v>-3.0245351299161727E-2</v>
      </c>
      <c r="K129">
        <v>-1.823623909005434E-2</v>
      </c>
      <c r="L129">
        <v>0.10526796853872344</v>
      </c>
      <c r="M129">
        <v>-2.2315667862908839E-2</v>
      </c>
      <c r="N129">
        <v>-4.307170251782344E-2</v>
      </c>
      <c r="O129">
        <v>7.5076253919494906E-3</v>
      </c>
      <c r="P129">
        <v>-4.307170251782344E-2</v>
      </c>
      <c r="Q129">
        <v>0.12792081497087471</v>
      </c>
      <c r="R129">
        <v>3.9566452339599767E-2</v>
      </c>
      <c r="S129">
        <v>-3.3972832991164381E-2</v>
      </c>
      <c r="T129">
        <v>-3.2842631297024028E-2</v>
      </c>
      <c r="U129">
        <v>-5.0134201835122183E-2</v>
      </c>
      <c r="V129">
        <v>0.10462046945575176</v>
      </c>
      <c r="W129">
        <v>3.2455143865892877E-2</v>
      </c>
      <c r="X129">
        <v>4.97862400175485E-2</v>
      </c>
      <c r="Y129">
        <v>2.0402787378494103E-2</v>
      </c>
      <c r="Z129">
        <v>-6.8802257315070281E-2</v>
      </c>
      <c r="AA129">
        <v>-7.2666769822791355E-2</v>
      </c>
      <c r="AB129">
        <v>-0.1022690994178358</v>
      </c>
      <c r="AC129">
        <v>-4.7362165290576574E-2</v>
      </c>
      <c r="AD129">
        <v>-1.947694877241668E-3</v>
      </c>
      <c r="AE129">
        <v>-1.1136119656622756E-2</v>
      </c>
      <c r="AF129">
        <v>-7.2666769822791355E-2</v>
      </c>
      <c r="AG129">
        <v>2.4450386644569222E-2</v>
      </c>
      <c r="AH129">
        <v>1.7411433031500834E-2</v>
      </c>
      <c r="AI129">
        <v>1.8567658995475411E-2</v>
      </c>
      <c r="AJ129">
        <v>1.3458248177294463E-2</v>
      </c>
      <c r="AK129">
        <v>-7.0063896376089008E-2</v>
      </c>
      <c r="AL129">
        <v>6.34928591577677E-2</v>
      </c>
      <c r="AM129">
        <v>-1.7127016522521354E-2</v>
      </c>
      <c r="AN129">
        <v>-4.15973724256683E-2</v>
      </c>
      <c r="AO129">
        <v>-6.8488860192545742E-2</v>
      </c>
      <c r="AP129">
        <v>-6.6188588647461521E-2</v>
      </c>
      <c r="AQ129">
        <v>0.44517327940592677</v>
      </c>
      <c r="AR129">
        <v>-7.4279073041732535E-2</v>
      </c>
      <c r="AS129">
        <v>-7.4279073041732535E-2</v>
      </c>
      <c r="AT129">
        <v>5.4591324407457509E-2</v>
      </c>
      <c r="AU129">
        <v>2.0288058362197159E-2</v>
      </c>
      <c r="AV129">
        <v>2.2205148926509599E-2</v>
      </c>
      <c r="AW129">
        <v>5.9365519234264585E-2</v>
      </c>
      <c r="AX129">
        <v>6.4127943283544875E-2</v>
      </c>
      <c r="AY129">
        <v>0.21471231846567496</v>
      </c>
      <c r="AZ129">
        <v>5.7124265184128609E-3</v>
      </c>
      <c r="BA129">
        <v>1.2041680774992902E-2</v>
      </c>
      <c r="BB129">
        <v>-3.448615144444378E-2</v>
      </c>
      <c r="BC129">
        <v>3.2109439073032764E-2</v>
      </c>
      <c r="BD129">
        <v>3.5721195474026191E-2</v>
      </c>
      <c r="BE129">
        <v>2.4602494321323998E-2</v>
      </c>
      <c r="BF129">
        <v>-5.368514655262141E-2</v>
      </c>
      <c r="BG129">
        <v>7.8261251321469771E-3</v>
      </c>
      <c r="BH129">
        <v>-1.9951166744082927E-2</v>
      </c>
      <c r="BI129">
        <v>5.2786978593110323E-2</v>
      </c>
      <c r="BJ129">
        <v>-1.1439595167951788E-2</v>
      </c>
      <c r="BK129">
        <v>-2.2154952641713077E-2</v>
      </c>
      <c r="BL129">
        <v>3.3390938098025957E-2</v>
      </c>
      <c r="BM129">
        <v>1.3784634352913661E-2</v>
      </c>
      <c r="BN129">
        <v>0.1128689631129377</v>
      </c>
      <c r="BO129">
        <v>-3.5872542643307082E-3</v>
      </c>
      <c r="BP129">
        <v>2.6495649381450104E-2</v>
      </c>
      <c r="BQ129">
        <v>7.206099517259057E-2</v>
      </c>
      <c r="BR129">
        <v>7.206099517259057E-2</v>
      </c>
      <c r="BS129">
        <v>-3.2050301185984398E-2</v>
      </c>
      <c r="BT129">
        <v>1.2900137219505003E-2</v>
      </c>
      <c r="BU129">
        <v>-1.7587494633445888E-2</v>
      </c>
      <c r="BV129">
        <v>1.6263018987124123E-2</v>
      </c>
      <c r="BW129">
        <v>1.7838594443171152E-2</v>
      </c>
      <c r="BX129">
        <v>7.3324473454887462E-2</v>
      </c>
      <c r="BY129">
        <v>8.0035964731425269E-2</v>
      </c>
      <c r="BZ129">
        <v>5.5111271211439328E-2</v>
      </c>
      <c r="CA129">
        <v>-5.0215244742822573E-2</v>
      </c>
      <c r="CB129">
        <v>1.6049878769721082E-2</v>
      </c>
      <c r="CC129">
        <v>1.6049878769721082E-2</v>
      </c>
      <c r="CD129">
        <v>5.6034247344141086E-2</v>
      </c>
      <c r="CE129">
        <v>6.1343494788178687E-2</v>
      </c>
      <c r="CF129">
        <v>-5.5895340278546646E-2</v>
      </c>
    </row>
    <row r="130" spans="5:84" x14ac:dyDescent="0.25">
      <c r="E130">
        <v>-1.8999040702297049E-2</v>
      </c>
      <c r="F130">
        <v>-1.63371485019361E-2</v>
      </c>
      <c r="G130">
        <v>4.3554941434022498E-3</v>
      </c>
      <c r="H130">
        <v>-1.221382621068301E-2</v>
      </c>
      <c r="I130">
        <v>-1.8999040702297049E-2</v>
      </c>
      <c r="J130">
        <v>-2.0005514012376463E-2</v>
      </c>
      <c r="K130">
        <v>-2.1587233507308123E-2</v>
      </c>
      <c r="L130">
        <v>-6.5898594842354219E-2</v>
      </c>
      <c r="M130">
        <v>-1.7508264391307149E-2</v>
      </c>
      <c r="N130">
        <v>0.14425375630464055</v>
      </c>
      <c r="O130">
        <v>1.1271532786574501E-3</v>
      </c>
      <c r="P130">
        <v>0.14425375630464055</v>
      </c>
      <c r="Q130">
        <v>-2.7263498328520458E-2</v>
      </c>
      <c r="R130">
        <v>4.1812876883825595E-2</v>
      </c>
      <c r="S130">
        <v>-1.7718133075370651E-2</v>
      </c>
      <c r="T130">
        <v>-7.9598865064781643E-3</v>
      </c>
      <c r="U130">
        <v>4.7737263546418773E-3</v>
      </c>
      <c r="V130">
        <v>-8.4956848210019364E-3</v>
      </c>
      <c r="W130">
        <v>3.4244341072352413E-2</v>
      </c>
      <c r="X130">
        <v>1.03379726834949E-2</v>
      </c>
      <c r="Y130">
        <v>-5.5430718158371889E-2</v>
      </c>
      <c r="Z130">
        <v>8.4261363562498359E-3</v>
      </c>
      <c r="AA130">
        <v>2.555699512971904E-2</v>
      </c>
      <c r="AB130">
        <v>2.9159309983647075E-2</v>
      </c>
      <c r="AC130">
        <v>-5.9197293828460174E-3</v>
      </c>
      <c r="AD130">
        <v>-8.724103418286111E-3</v>
      </c>
      <c r="AE130">
        <v>6.7562687752781292E-3</v>
      </c>
      <c r="AF130">
        <v>2.555699512971904E-2</v>
      </c>
      <c r="AG130">
        <v>-2.7387371355692525E-2</v>
      </c>
      <c r="AH130">
        <v>-2.1049619284066845E-2</v>
      </c>
      <c r="AI130">
        <v>2.2792035182249537E-2</v>
      </c>
      <c r="AJ130">
        <v>-2.1325613610108402E-2</v>
      </c>
      <c r="AK130">
        <v>5.1271559506751052E-2</v>
      </c>
      <c r="AL130">
        <v>0.10201756933607566</v>
      </c>
      <c r="AM130">
        <v>2.8814555576044926E-2</v>
      </c>
      <c r="AN130">
        <v>6.3065681833862408E-2</v>
      </c>
      <c r="AO130">
        <v>3.5051375601266227E-2</v>
      </c>
      <c r="AP130">
        <v>1.6386907300268594E-2</v>
      </c>
      <c r="AQ130">
        <v>-7.4279073047565203E-2</v>
      </c>
      <c r="AR130">
        <v>0.15575885798469516</v>
      </c>
      <c r="AS130">
        <v>0.15575885798469516</v>
      </c>
      <c r="AT130">
        <v>-1.6871807001212213E-2</v>
      </c>
      <c r="AU130">
        <v>1.4934643288848276E-2</v>
      </c>
      <c r="AV130">
        <v>3.8950044095775016E-2</v>
      </c>
      <c r="AW130">
        <v>-1.7859910851850402E-2</v>
      </c>
      <c r="AX130">
        <v>6.7636150691303465E-2</v>
      </c>
      <c r="AY130">
        <v>1.0215402591672862E-2</v>
      </c>
      <c r="AZ130">
        <v>-7.3823381280951894E-3</v>
      </c>
      <c r="BA130">
        <v>7.7575917624331803E-3</v>
      </c>
      <c r="BB130">
        <v>6.2740320240003644E-2</v>
      </c>
      <c r="BC130">
        <v>4.4300861685050152E-3</v>
      </c>
      <c r="BD130">
        <v>-4.3156897140677331E-3</v>
      </c>
      <c r="BE130">
        <v>1.3350628468517256E-3</v>
      </c>
      <c r="BF130">
        <v>2.0892821379130816E-2</v>
      </c>
      <c r="BG130">
        <v>-1.6852740785630482E-2</v>
      </c>
      <c r="BH130">
        <v>-9.8925416782888742E-3</v>
      </c>
      <c r="BI130">
        <v>2.6761942973385161E-2</v>
      </c>
      <c r="BJ130">
        <v>3.7871581093934792E-3</v>
      </c>
      <c r="BK130">
        <v>2.33393939776394E-3</v>
      </c>
      <c r="BL130">
        <v>1.6716276254645668E-2</v>
      </c>
      <c r="BM130">
        <v>-2.1443330447461606E-2</v>
      </c>
      <c r="BN130">
        <v>2.6078077859767013E-2</v>
      </c>
      <c r="BO130">
        <v>-6.6161751157884641E-3</v>
      </c>
      <c r="BP130">
        <v>2.0754743744734738E-3</v>
      </c>
      <c r="BQ130">
        <v>4.2430145048544088E-2</v>
      </c>
      <c r="BR130">
        <v>4.2430145048544088E-2</v>
      </c>
      <c r="BS130">
        <v>-1.046776700576299E-2</v>
      </c>
      <c r="BT130">
        <v>9.0261334602140253E-3</v>
      </c>
      <c r="BU130">
        <v>-5.2813669345430636E-4</v>
      </c>
      <c r="BV130">
        <v>9.9256816611701659E-3</v>
      </c>
      <c r="BW130">
        <v>-3.1071133412571422E-2</v>
      </c>
      <c r="BX130">
        <v>4.1798109595043709E-3</v>
      </c>
      <c r="BY130">
        <v>-4.4078255471821648E-3</v>
      </c>
      <c r="BZ130">
        <v>-1.1176313369600316E-2</v>
      </c>
      <c r="CA130">
        <v>3.5092659891568512E-3</v>
      </c>
      <c r="CB130">
        <v>2.8434978045000003E-2</v>
      </c>
      <c r="CC130">
        <v>2.8434978045000003E-2</v>
      </c>
      <c r="CD130">
        <v>-1.149314152807665E-2</v>
      </c>
      <c r="CE130">
        <v>2.3572386629770875E-2</v>
      </c>
      <c r="CF130">
        <v>2.7360245236142944E-2</v>
      </c>
    </row>
    <row r="131" spans="5:84" x14ac:dyDescent="0.25">
      <c r="E131">
        <v>-1.8999040702297049E-2</v>
      </c>
      <c r="F131">
        <v>-1.63371485019361E-2</v>
      </c>
      <c r="G131">
        <v>4.3554941434022498E-3</v>
      </c>
      <c r="H131">
        <v>-1.221382621068301E-2</v>
      </c>
      <c r="I131">
        <v>-1.8999040702297049E-2</v>
      </c>
      <c r="J131">
        <v>-2.0005514012376463E-2</v>
      </c>
      <c r="K131">
        <v>-2.1587233507308123E-2</v>
      </c>
      <c r="L131">
        <v>-6.5898594842354219E-2</v>
      </c>
      <c r="M131">
        <v>-1.7508264391307149E-2</v>
      </c>
      <c r="N131">
        <v>0.14425375630464055</v>
      </c>
      <c r="O131">
        <v>1.1271532786574501E-3</v>
      </c>
      <c r="P131">
        <v>0.14425375630464055</v>
      </c>
      <c r="Q131">
        <v>-2.7263498328520458E-2</v>
      </c>
      <c r="R131">
        <v>4.1812876883825595E-2</v>
      </c>
      <c r="S131">
        <v>-1.7718133075370651E-2</v>
      </c>
      <c r="T131">
        <v>-7.9598865064781643E-3</v>
      </c>
      <c r="U131">
        <v>4.7737263546418773E-3</v>
      </c>
      <c r="V131">
        <v>-8.4956848210019364E-3</v>
      </c>
      <c r="W131">
        <v>3.4244341072352413E-2</v>
      </c>
      <c r="X131">
        <v>1.03379726834949E-2</v>
      </c>
      <c r="Y131">
        <v>-5.5430718158371889E-2</v>
      </c>
      <c r="Z131">
        <v>8.4261363562498359E-3</v>
      </c>
      <c r="AA131">
        <v>2.555699512971904E-2</v>
      </c>
      <c r="AB131">
        <v>2.9159309983647075E-2</v>
      </c>
      <c r="AC131">
        <v>-5.9197293828460174E-3</v>
      </c>
      <c r="AD131">
        <v>-8.724103418286111E-3</v>
      </c>
      <c r="AE131">
        <v>6.7562687752781292E-3</v>
      </c>
      <c r="AF131">
        <v>2.555699512971904E-2</v>
      </c>
      <c r="AG131">
        <v>-2.7387371355692525E-2</v>
      </c>
      <c r="AH131">
        <v>-2.1049619284066845E-2</v>
      </c>
      <c r="AI131">
        <v>2.2792035182249537E-2</v>
      </c>
      <c r="AJ131">
        <v>-2.1325613610108402E-2</v>
      </c>
      <c r="AK131">
        <v>5.1271559506751052E-2</v>
      </c>
      <c r="AL131">
        <v>0.10201756933607566</v>
      </c>
      <c r="AM131">
        <v>2.8814555576044926E-2</v>
      </c>
      <c r="AN131">
        <v>6.3065681833862408E-2</v>
      </c>
      <c r="AO131">
        <v>3.5051375601266227E-2</v>
      </c>
      <c r="AP131">
        <v>1.6386907300268594E-2</v>
      </c>
      <c r="AQ131">
        <v>-7.4279073047565203E-2</v>
      </c>
      <c r="AR131">
        <v>0.15575885798469516</v>
      </c>
      <c r="AS131">
        <v>0.15575885798469516</v>
      </c>
      <c r="AT131">
        <v>-1.6871807001212213E-2</v>
      </c>
      <c r="AU131">
        <v>1.4934643288848276E-2</v>
      </c>
      <c r="AV131">
        <v>3.8950044095775016E-2</v>
      </c>
      <c r="AW131">
        <v>-1.7859910851850402E-2</v>
      </c>
      <c r="AX131">
        <v>6.7636150691303465E-2</v>
      </c>
      <c r="AY131">
        <v>1.0215402591672862E-2</v>
      </c>
      <c r="AZ131">
        <v>-7.3823381280951894E-3</v>
      </c>
      <c r="BA131">
        <v>7.7575917624331803E-3</v>
      </c>
      <c r="BB131">
        <v>6.2740320240003644E-2</v>
      </c>
      <c r="BC131">
        <v>4.4300861685050152E-3</v>
      </c>
      <c r="BD131">
        <v>-4.3156897140677331E-3</v>
      </c>
      <c r="BE131">
        <v>1.3350628468517256E-3</v>
      </c>
      <c r="BF131">
        <v>2.0892821379130816E-2</v>
      </c>
      <c r="BG131">
        <v>-1.6852740785630482E-2</v>
      </c>
      <c r="BH131">
        <v>-9.8925416782888742E-3</v>
      </c>
      <c r="BI131">
        <v>2.6761942973385161E-2</v>
      </c>
      <c r="BJ131">
        <v>3.7871581093934792E-3</v>
      </c>
      <c r="BK131">
        <v>2.33393939776394E-3</v>
      </c>
      <c r="BL131">
        <v>1.6716276254645668E-2</v>
      </c>
      <c r="BM131">
        <v>-2.1443330447461606E-2</v>
      </c>
      <c r="BN131">
        <v>2.6078077859767013E-2</v>
      </c>
      <c r="BO131">
        <v>-6.6161751157884641E-3</v>
      </c>
      <c r="BP131">
        <v>2.0754743744734738E-3</v>
      </c>
      <c r="BQ131">
        <v>4.2430145048544088E-2</v>
      </c>
      <c r="BR131">
        <v>4.2430145048544088E-2</v>
      </c>
      <c r="BS131">
        <v>-1.046776700576299E-2</v>
      </c>
      <c r="BT131">
        <v>9.0261334602140253E-3</v>
      </c>
      <c r="BU131">
        <v>-5.2813669345430636E-4</v>
      </c>
      <c r="BV131">
        <v>9.9256816611701659E-3</v>
      </c>
      <c r="BW131">
        <v>-3.1071133412571422E-2</v>
      </c>
      <c r="BX131">
        <v>4.1798109595043709E-3</v>
      </c>
      <c r="BY131">
        <v>-4.4078255471821648E-3</v>
      </c>
      <c r="BZ131">
        <v>-1.1176313369600316E-2</v>
      </c>
      <c r="CA131">
        <v>3.5092659891568512E-3</v>
      </c>
      <c r="CB131">
        <v>2.8434978045000003E-2</v>
      </c>
      <c r="CC131">
        <v>2.8434978045000003E-2</v>
      </c>
      <c r="CD131">
        <v>-1.149314152807665E-2</v>
      </c>
      <c r="CE131">
        <v>2.3572386629770875E-2</v>
      </c>
      <c r="CF131">
        <v>2.7360245236142944E-2</v>
      </c>
    </row>
    <row r="132" spans="5:84" x14ac:dyDescent="0.25">
      <c r="E132">
        <v>1.324234427777754E-2</v>
      </c>
      <c r="F132">
        <v>3.1626670324942735E-2</v>
      </c>
      <c r="G132">
        <v>2.0156668248173193E-2</v>
      </c>
      <c r="H132">
        <v>5.8978837413735302E-2</v>
      </c>
      <c r="I132">
        <v>1.324234427777754E-2</v>
      </c>
      <c r="J132">
        <v>7.7539001026651344E-3</v>
      </c>
      <c r="K132">
        <v>1.9567589178320854E-2</v>
      </c>
      <c r="L132">
        <v>1.6142388485500425E-2</v>
      </c>
      <c r="M132">
        <v>1.4685144810651612E-2</v>
      </c>
      <c r="N132">
        <v>-1.1247598362985819E-2</v>
      </c>
      <c r="O132">
        <v>4.7773814644682111E-3</v>
      </c>
      <c r="P132">
        <v>-1.1247598362985819E-2</v>
      </c>
      <c r="Q132">
        <v>-2.8432375548080688E-2</v>
      </c>
      <c r="R132">
        <v>-3.2350178464393697E-2</v>
      </c>
      <c r="S132">
        <v>1.3565951618654495E-2</v>
      </c>
      <c r="T132">
        <v>7.8000070050528725E-3</v>
      </c>
      <c r="U132">
        <v>6.4562457952139773E-3</v>
      </c>
      <c r="V132">
        <v>-1.880696665424586E-2</v>
      </c>
      <c r="W132">
        <v>2.7387096223653873E-2</v>
      </c>
      <c r="X132">
        <v>3.548521321754608E-3</v>
      </c>
      <c r="Y132">
        <v>3.4165664200511786E-2</v>
      </c>
      <c r="Z132">
        <v>-8.8228007458651669E-4</v>
      </c>
      <c r="AA132">
        <v>-8.422086191546066E-3</v>
      </c>
      <c r="AB132">
        <v>1.0519676443430742E-2</v>
      </c>
      <c r="AC132">
        <v>-6.6024828610998787E-3</v>
      </c>
      <c r="AD132">
        <v>4.1629772226378647E-4</v>
      </c>
      <c r="AE132">
        <v>1.9414774318970082E-2</v>
      </c>
      <c r="AF132">
        <v>-8.422086191546066E-3</v>
      </c>
      <c r="AG132">
        <v>1.6175928252214075E-2</v>
      </c>
      <c r="AH132">
        <v>1.2479864253202036E-2</v>
      </c>
      <c r="AI132">
        <v>-4.7297760246013676E-3</v>
      </c>
      <c r="AJ132">
        <v>4.0957824949186816E-3</v>
      </c>
      <c r="AK132">
        <v>-4.399932199652748E-3</v>
      </c>
      <c r="AL132">
        <v>4.0347123020359893E-2</v>
      </c>
      <c r="AM132">
        <v>-1.3987527579815764E-2</v>
      </c>
      <c r="AN132">
        <v>2.4235721828620035E-2</v>
      </c>
      <c r="AO132">
        <v>9.2822659734520252E-3</v>
      </c>
      <c r="AP132">
        <v>1.3243022904186816E-2</v>
      </c>
      <c r="AQ132">
        <v>5.4591324401418451E-2</v>
      </c>
      <c r="AR132">
        <v>-1.6871807001332118E-2</v>
      </c>
      <c r="AS132">
        <v>-1.6871807001332118E-2</v>
      </c>
      <c r="AT132">
        <v>6.4006500538229816E-2</v>
      </c>
      <c r="AU132">
        <v>-8.8699404146605626E-3</v>
      </c>
      <c r="AV132">
        <v>-1.379356416446402E-2</v>
      </c>
      <c r="AW132">
        <v>1.470205638950485E-2</v>
      </c>
      <c r="AX132">
        <v>-9.1828615048871354E-2</v>
      </c>
      <c r="AY132">
        <v>5.8417071128226861E-2</v>
      </c>
      <c r="AZ132">
        <v>4.2231810310516316E-2</v>
      </c>
      <c r="BA132">
        <v>1.2048343242328369E-2</v>
      </c>
      <c r="BB132">
        <v>-2.2669955005913206E-2</v>
      </c>
      <c r="BC132">
        <v>4.8677306280215271E-2</v>
      </c>
      <c r="BD132">
        <v>-4.6708869912542583E-3</v>
      </c>
      <c r="BE132">
        <v>-8.8154097492984251E-3</v>
      </c>
      <c r="BF132">
        <v>1.8504522339887447E-2</v>
      </c>
      <c r="BG132">
        <v>1.0772671948270723E-2</v>
      </c>
      <c r="BH132">
        <v>3.1530350943965363E-2</v>
      </c>
      <c r="BI132">
        <v>8.5866173265730122E-2</v>
      </c>
      <c r="BJ132">
        <v>1.9102124734328416E-2</v>
      </c>
      <c r="BK132">
        <v>1.5014375663563659E-2</v>
      </c>
      <c r="BL132">
        <v>1.0543958245792046E-2</v>
      </c>
      <c r="BM132">
        <v>3.2332195376433503E-2</v>
      </c>
      <c r="BN132">
        <v>3.9870642618822949E-2</v>
      </c>
      <c r="BO132">
        <v>1.0997414937927635E-2</v>
      </c>
      <c r="BP132">
        <v>1.0866282681036205E-2</v>
      </c>
      <c r="BQ132">
        <v>2.9748010954128545E-2</v>
      </c>
      <c r="BR132">
        <v>2.9748010954128545E-2</v>
      </c>
      <c r="BS132">
        <v>2.363789973001823E-3</v>
      </c>
      <c r="BT132">
        <v>5.6846486005440733E-3</v>
      </c>
      <c r="BU132">
        <v>2.3700138242959801E-2</v>
      </c>
      <c r="BV132">
        <v>-1.2280511868022884E-2</v>
      </c>
      <c r="BW132">
        <v>3.1320993500018435E-2</v>
      </c>
      <c r="BX132">
        <v>2.5057825205379955E-2</v>
      </c>
      <c r="BY132">
        <v>2.7931292325425294E-2</v>
      </c>
      <c r="BZ132">
        <v>5.5272099915907202E-2</v>
      </c>
      <c r="CA132">
        <v>2.7956371876804692E-2</v>
      </c>
      <c r="CB132">
        <v>3.6845126488199764E-2</v>
      </c>
      <c r="CC132">
        <v>3.6845126488199764E-2</v>
      </c>
      <c r="CD132">
        <v>7.7492122429558413E-3</v>
      </c>
      <c r="CE132">
        <v>4.8333232718623248E-3</v>
      </c>
      <c r="CF132">
        <v>-2.2234921568209817E-2</v>
      </c>
    </row>
    <row r="133" spans="5:84" x14ac:dyDescent="0.25">
      <c r="E133">
        <v>-2.5491669062554512E-3</v>
      </c>
      <c r="F133">
        <v>2.0238214879843008E-3</v>
      </c>
      <c r="G133">
        <v>1.9536756494073104E-2</v>
      </c>
      <c r="H133">
        <v>2.9645362586731006E-3</v>
      </c>
      <c r="I133">
        <v>-2.5491669062554512E-3</v>
      </c>
      <c r="J133">
        <v>-2.4136346293624489E-3</v>
      </c>
      <c r="K133">
        <v>-1.3334766373746421E-2</v>
      </c>
      <c r="L133">
        <v>-2.6352863248731762E-2</v>
      </c>
      <c r="M133">
        <v>9.3281784770128939E-3</v>
      </c>
      <c r="N133">
        <v>-6.8991209294085865E-3</v>
      </c>
      <c r="O133">
        <v>4.9642739556560178E-3</v>
      </c>
      <c r="P133">
        <v>-6.8991209294085865E-3</v>
      </c>
      <c r="Q133">
        <v>-2.9815536290982603E-2</v>
      </c>
      <c r="R133">
        <v>-5.5785314897383975E-2</v>
      </c>
      <c r="S133">
        <v>3.7177754827537934E-2</v>
      </c>
      <c r="T133">
        <v>2.3378051441739156E-2</v>
      </c>
      <c r="U133">
        <v>-3.8028876768596565E-3</v>
      </c>
      <c r="V133">
        <v>0.27523903178838172</v>
      </c>
      <c r="W133">
        <v>5.0554273161746988E-3</v>
      </c>
      <c r="X133">
        <v>0.27166158861670275</v>
      </c>
      <c r="Y133">
        <v>-4.4942035330748586E-2</v>
      </c>
      <c r="Z133">
        <v>-4.820631888443172E-3</v>
      </c>
      <c r="AA133">
        <v>3.2730634711674034E-2</v>
      </c>
      <c r="AB133">
        <v>2.9811162458320051E-2</v>
      </c>
      <c r="AC133">
        <v>1.4614291079518005E-2</v>
      </c>
      <c r="AD133">
        <v>3.2341857802400953E-3</v>
      </c>
      <c r="AE133">
        <v>1.9808127434513156E-2</v>
      </c>
      <c r="AF133">
        <v>3.2730634711674034E-2</v>
      </c>
      <c r="AG133">
        <v>-6.8838846093366435E-3</v>
      </c>
      <c r="AH133">
        <v>1.7523533832321525E-2</v>
      </c>
      <c r="AI133">
        <v>1.0243498605374546E-2</v>
      </c>
      <c r="AJ133">
        <v>6.1172218048015148E-2</v>
      </c>
      <c r="AK133">
        <v>-2.3210129597961981E-3</v>
      </c>
      <c r="AL133">
        <v>-3.7812417489150429E-2</v>
      </c>
      <c r="AM133">
        <v>2.5634227471619253E-2</v>
      </c>
      <c r="AN133">
        <v>5.2702111151368136E-2</v>
      </c>
      <c r="AO133">
        <v>8.6100114905228176E-2</v>
      </c>
      <c r="AP133">
        <v>-7.213257593047806E-4</v>
      </c>
      <c r="AQ133">
        <v>2.0288058357993188E-2</v>
      </c>
      <c r="AR133">
        <v>1.4934643290400174E-2</v>
      </c>
      <c r="AS133">
        <v>1.4934643290400174E-2</v>
      </c>
      <c r="AT133">
        <v>-8.8699404130104798E-3</v>
      </c>
      <c r="AU133">
        <v>0.35098889504465647</v>
      </c>
      <c r="AV133">
        <v>-3.8550661264497466E-2</v>
      </c>
      <c r="AW133">
        <v>-3.671746863374109E-2</v>
      </c>
      <c r="AX133">
        <v>3.2343369289838941E-2</v>
      </c>
      <c r="AY133">
        <v>-7.288221539081674E-2</v>
      </c>
      <c r="AZ133">
        <v>3.6902573222959978E-2</v>
      </c>
      <c r="BA133">
        <v>-1.2353945086899243E-2</v>
      </c>
      <c r="BB133">
        <v>-3.2360464823996349E-2</v>
      </c>
      <c r="BC133">
        <v>-2.2602694232587262E-2</v>
      </c>
      <c r="BD133">
        <v>-2.0250719356567859E-2</v>
      </c>
      <c r="BE133">
        <v>-1.7756905406430379E-2</v>
      </c>
      <c r="BF133">
        <v>-3.1428944758412958E-2</v>
      </c>
      <c r="BG133">
        <v>3.1830007143799355E-2</v>
      </c>
      <c r="BH133">
        <v>1.3197883485692896E-2</v>
      </c>
      <c r="BI133">
        <v>-7.0121487031468144E-3</v>
      </c>
      <c r="BJ133">
        <v>-1.5855768619117971E-2</v>
      </c>
      <c r="BK133">
        <v>5.1514152035949112E-3</v>
      </c>
      <c r="BL133">
        <v>-2.4401204310774693E-2</v>
      </c>
      <c r="BM133">
        <v>-4.050976531875361E-2</v>
      </c>
      <c r="BN133">
        <v>-3.7372755911824485E-2</v>
      </c>
      <c r="BO133">
        <v>4.265062241575801E-3</v>
      </c>
      <c r="BP133">
        <v>1.9515691097260479E-5</v>
      </c>
      <c r="BQ133">
        <v>7.3635293129104273E-2</v>
      </c>
      <c r="BR133">
        <v>7.3635293129104273E-2</v>
      </c>
      <c r="BS133">
        <v>7.5522104421817948E-3</v>
      </c>
      <c r="BT133">
        <v>4.6207762017406062E-2</v>
      </c>
      <c r="BU133">
        <v>-1.3050166107948402E-2</v>
      </c>
      <c r="BV133">
        <v>-2.2251294706769897E-3</v>
      </c>
      <c r="BW133">
        <v>-1.2566156805983164E-3</v>
      </c>
      <c r="BX133">
        <v>-3.1745098191580612E-2</v>
      </c>
      <c r="BY133">
        <v>-3.8592307307493912E-2</v>
      </c>
      <c r="BZ133">
        <v>-1.43858222345149E-2</v>
      </c>
      <c r="CA133">
        <v>-2.107141815361202E-2</v>
      </c>
      <c r="CB133">
        <v>2.6391903785998871E-2</v>
      </c>
      <c r="CC133">
        <v>2.6391903785998871E-2</v>
      </c>
      <c r="CD133">
        <v>5.9530370889558926E-2</v>
      </c>
      <c r="CE133">
        <v>-1.7102951466057004E-3</v>
      </c>
      <c r="CF133">
        <v>-8.4969623097997438E-2</v>
      </c>
    </row>
    <row r="134" spans="5:84" x14ac:dyDescent="0.25">
      <c r="E134">
        <v>-6.6693061291680095E-3</v>
      </c>
      <c r="F134">
        <v>4.3550407459718291E-2</v>
      </c>
      <c r="G134">
        <v>2.2771634400132371E-2</v>
      </c>
      <c r="H134">
        <v>-1.2795807680857349E-2</v>
      </c>
      <c r="I134">
        <v>-6.6693061291680095E-3</v>
      </c>
      <c r="J134">
        <v>-1.3647416973307389E-2</v>
      </c>
      <c r="K134">
        <v>-3.4150170020467538E-2</v>
      </c>
      <c r="L134">
        <v>3.0724838635143858E-2</v>
      </c>
      <c r="M134">
        <v>1.2157508475396761E-2</v>
      </c>
      <c r="N134">
        <v>3.4268655646283203E-2</v>
      </c>
      <c r="O134">
        <v>-3.7017479143628504E-2</v>
      </c>
      <c r="P134">
        <v>3.4268655646283203E-2</v>
      </c>
      <c r="Q134">
        <v>-7.2688438777325087E-3</v>
      </c>
      <c r="R134">
        <v>0.25239244791324555</v>
      </c>
      <c r="S134">
        <v>-1.9458954636519518E-2</v>
      </c>
      <c r="T134">
        <v>-4.8065214547427099E-3</v>
      </c>
      <c r="U134">
        <v>1.4400875498235932E-2</v>
      </c>
      <c r="V134">
        <v>2.0594452138945132E-2</v>
      </c>
      <c r="W134">
        <v>-2.8977440333705584E-2</v>
      </c>
      <c r="X134">
        <v>-3.8369851639714972E-2</v>
      </c>
      <c r="Y134">
        <v>-2.5351488458964858E-2</v>
      </c>
      <c r="Z134">
        <v>-2.2295002081203427E-2</v>
      </c>
      <c r="AA134">
        <v>6.390007614812343E-2</v>
      </c>
      <c r="AB134">
        <v>-4.7246844281491854E-2</v>
      </c>
      <c r="AC134">
        <v>4.592364156406209E-4</v>
      </c>
      <c r="AD134">
        <v>-7.8318699374203132E-3</v>
      </c>
      <c r="AE134">
        <v>1.0079617808910535E-2</v>
      </c>
      <c r="AF134">
        <v>6.390007614812343E-2</v>
      </c>
      <c r="AG134">
        <v>-1.9792666244357465E-3</v>
      </c>
      <c r="AH134">
        <v>2.8235313274508747E-2</v>
      </c>
      <c r="AI134">
        <v>-2.0270809331203135E-2</v>
      </c>
      <c r="AJ134">
        <v>1.4090364720926132E-2</v>
      </c>
      <c r="AK134">
        <v>-1.6287980267550448E-2</v>
      </c>
      <c r="AL134">
        <v>-1.9141485457519328E-2</v>
      </c>
      <c r="AM134">
        <v>-5.6301160100896072E-2</v>
      </c>
      <c r="AN134">
        <v>-9.4728022200214895E-3</v>
      </c>
      <c r="AO134">
        <v>2.0950824858861253E-2</v>
      </c>
      <c r="AP134">
        <v>4.7171273910199804E-2</v>
      </c>
      <c r="AQ134">
        <v>2.2205148913589226E-2</v>
      </c>
      <c r="AR134">
        <v>3.8950044088704006E-2</v>
      </c>
      <c r="AS134">
        <v>3.8950044088704006E-2</v>
      </c>
      <c r="AT134">
        <v>-1.3793564171388564E-2</v>
      </c>
      <c r="AU134">
        <v>-3.8550661273121095E-2</v>
      </c>
      <c r="AV134">
        <v>0.21153402045089564</v>
      </c>
      <c r="AW134">
        <v>2.5454146837100455E-2</v>
      </c>
      <c r="AX134">
        <v>4.7802603336633456E-2</v>
      </c>
      <c r="AY134">
        <v>2.4198596679946935E-2</v>
      </c>
      <c r="AZ134">
        <v>-2.7339237225059709E-2</v>
      </c>
      <c r="BA134">
        <v>3.0804251352196249E-3</v>
      </c>
      <c r="BB134">
        <v>-5.9612233436921583E-2</v>
      </c>
      <c r="BC134">
        <v>6.5641258167617081E-2</v>
      </c>
      <c r="BD134">
        <v>3.5384407098784751E-2</v>
      </c>
      <c r="BE134">
        <v>3.5897563540329483E-2</v>
      </c>
      <c r="BF134">
        <v>-5.5087617789719365E-2</v>
      </c>
      <c r="BG134">
        <v>1.3022941077233965E-2</v>
      </c>
      <c r="BH134">
        <v>-1.1537345319705627E-2</v>
      </c>
      <c r="BI134">
        <v>5.4260912947771286E-2</v>
      </c>
      <c r="BJ134">
        <v>1.435589382873724E-2</v>
      </c>
      <c r="BK134">
        <v>1.5751311098290421E-3</v>
      </c>
      <c r="BL134">
        <v>-2.0529786846423023E-2</v>
      </c>
      <c r="BM134">
        <v>-1.8421439668472178E-3</v>
      </c>
      <c r="BN134">
        <v>-6.0874715260009898E-3</v>
      </c>
      <c r="BO134">
        <v>6.3014758243466196E-3</v>
      </c>
      <c r="BP134">
        <v>3.0667277332882131E-3</v>
      </c>
      <c r="BQ134">
        <v>1.8996359164725335E-3</v>
      </c>
      <c r="BR134">
        <v>1.8996359164725335E-3</v>
      </c>
      <c r="BS134">
        <v>-8.0612508948168377E-3</v>
      </c>
      <c r="BT134">
        <v>3.9745200141397388E-2</v>
      </c>
      <c r="BU134">
        <v>7.017677531385981E-2</v>
      </c>
      <c r="BV134">
        <v>0.14832312445653995</v>
      </c>
      <c r="BW134">
        <v>1.0226223040250698E-2</v>
      </c>
      <c r="BX134">
        <v>-4.5989785122913907E-2</v>
      </c>
      <c r="BY134">
        <v>-3.8624762753608266E-2</v>
      </c>
      <c r="BZ134">
        <v>-1.1300575442242652E-2</v>
      </c>
      <c r="CA134">
        <v>2.5232424115680288E-2</v>
      </c>
      <c r="CB134">
        <v>9.7137768857770701E-3</v>
      </c>
      <c r="CC134">
        <v>9.7137768857770701E-3</v>
      </c>
      <c r="CD134">
        <v>1.7944110789735471E-2</v>
      </c>
      <c r="CE134">
        <v>-1.8149244528408368E-2</v>
      </c>
      <c r="CF134">
        <v>0.10204320282157404</v>
      </c>
    </row>
    <row r="135" spans="5:84" x14ac:dyDescent="0.25">
      <c r="E135">
        <v>4.8004441275369458E-2</v>
      </c>
      <c r="F135">
        <v>2.0863712480540531E-3</v>
      </c>
      <c r="G135">
        <v>9.4277355990745049E-3</v>
      </c>
      <c r="H135">
        <v>-1.8156425006057353E-2</v>
      </c>
      <c r="I135">
        <v>4.8004441275369458E-2</v>
      </c>
      <c r="J135">
        <v>4.4649977123559281E-2</v>
      </c>
      <c r="K135">
        <v>2.0615614941486338E-2</v>
      </c>
      <c r="L135">
        <v>3.9430048645271054E-2</v>
      </c>
      <c r="M135">
        <v>3.7291257282433765E-2</v>
      </c>
      <c r="N135">
        <v>-1.8183476754773331E-2</v>
      </c>
      <c r="O135">
        <v>1.801222944805933E-2</v>
      </c>
      <c r="P135">
        <v>-1.8183476754773331E-2</v>
      </c>
      <c r="Q135">
        <v>4.7854071299405831E-2</v>
      </c>
      <c r="R135">
        <v>4.5118512592814852E-2</v>
      </c>
      <c r="S135">
        <v>-3.5968948275345913E-2</v>
      </c>
      <c r="T135">
        <v>-3.3218825920145634E-2</v>
      </c>
      <c r="U135">
        <v>-3.696831754665747E-2</v>
      </c>
      <c r="V135">
        <v>-2.2866057691655645E-2</v>
      </c>
      <c r="W135">
        <v>4.4321829081534259E-2</v>
      </c>
      <c r="X135">
        <v>-4.2416423832528888E-2</v>
      </c>
      <c r="Y135">
        <v>1.468428461701804E-2</v>
      </c>
      <c r="Z135">
        <v>1.546218930060983E-2</v>
      </c>
      <c r="AA135">
        <v>6.9296942895721858E-3</v>
      </c>
      <c r="AB135">
        <v>6.7730833408385926E-5</v>
      </c>
      <c r="AC135">
        <v>2.1661356039815727E-2</v>
      </c>
      <c r="AD135">
        <v>3.1725192709415734E-2</v>
      </c>
      <c r="AE135">
        <v>2.544926876263448E-2</v>
      </c>
      <c r="AF135">
        <v>6.9296942895721858E-3</v>
      </c>
      <c r="AG135">
        <v>4.4648803881052468E-2</v>
      </c>
      <c r="AH135">
        <v>3.7197222239615468E-2</v>
      </c>
      <c r="AI135">
        <v>3.5156181858042035E-3</v>
      </c>
      <c r="AJ135">
        <v>1.002382644250166E-2</v>
      </c>
      <c r="AK135">
        <v>-1.5431399608679508E-2</v>
      </c>
      <c r="AL135">
        <v>1.4936059198987883E-2</v>
      </c>
      <c r="AM135">
        <v>1.9439274250844102E-2</v>
      </c>
      <c r="AN135">
        <v>3.2387095804476906E-2</v>
      </c>
      <c r="AO135">
        <v>6.2248393356167386E-3</v>
      </c>
      <c r="AP135">
        <v>8.7265020806714388E-3</v>
      </c>
      <c r="AQ135">
        <v>5.9365519245974607E-2</v>
      </c>
      <c r="AR135">
        <v>-1.7859910833860515E-2</v>
      </c>
      <c r="AS135">
        <v>-1.7859910833860515E-2</v>
      </c>
      <c r="AT135">
        <v>1.4702056407562308E-2</v>
      </c>
      <c r="AU135">
        <v>-3.6717468617255916E-2</v>
      </c>
      <c r="AV135">
        <v>2.5454146862004812E-2</v>
      </c>
      <c r="AW135">
        <v>5.9397272255496292E-2</v>
      </c>
      <c r="AX135">
        <v>7.084289740425409E-3</v>
      </c>
      <c r="AY135">
        <v>6.072299941614373E-3</v>
      </c>
      <c r="AZ135">
        <v>9.8841842996366669E-4</v>
      </c>
      <c r="BA135">
        <v>3.8592120714561279E-2</v>
      </c>
      <c r="BB135">
        <v>5.8969555568076648E-3</v>
      </c>
      <c r="BC135">
        <v>2.4423505535198092E-2</v>
      </c>
      <c r="BD135">
        <v>4.9826750117208829E-2</v>
      </c>
      <c r="BE135">
        <v>4.9657687804623485E-2</v>
      </c>
      <c r="BF135">
        <v>-2.0139094236932553E-2</v>
      </c>
      <c r="BG135">
        <v>-2.2670055422989915E-2</v>
      </c>
      <c r="BH135">
        <v>1.704923059207808E-2</v>
      </c>
      <c r="BI135">
        <v>-8.982574467780724E-4</v>
      </c>
      <c r="BJ135">
        <v>-1.4482411644547027E-2</v>
      </c>
      <c r="BK135">
        <v>1.5099449048763258E-2</v>
      </c>
      <c r="BL135">
        <v>3.1539456333711635E-2</v>
      </c>
      <c r="BM135">
        <v>3.0996582171114978E-2</v>
      </c>
      <c r="BN135">
        <v>-8.6381369362082405E-3</v>
      </c>
      <c r="BO135">
        <v>2.9359457809144895E-2</v>
      </c>
      <c r="BP135">
        <v>2.3739714555094771E-2</v>
      </c>
      <c r="BQ135">
        <v>1.2994644904379127E-2</v>
      </c>
      <c r="BR135">
        <v>1.2994644904379127E-2</v>
      </c>
      <c r="BS135">
        <v>3.0609229215687317E-2</v>
      </c>
      <c r="BT135">
        <v>1.8604822468453797E-2</v>
      </c>
      <c r="BU135">
        <v>-2.4312780029119962E-2</v>
      </c>
      <c r="BV135">
        <v>2.6380227098462605E-2</v>
      </c>
      <c r="BW135">
        <v>2.8297751794195081E-2</v>
      </c>
      <c r="BX135">
        <v>9.7254599289474108E-3</v>
      </c>
      <c r="BY135">
        <v>1.046063095485722E-2</v>
      </c>
      <c r="BZ135">
        <v>2.60732589859973E-2</v>
      </c>
      <c r="CA135">
        <v>-1.0221525599959619E-2</v>
      </c>
      <c r="CB135">
        <v>5.9769126589830357E-3</v>
      </c>
      <c r="CC135">
        <v>5.9769126589830357E-3</v>
      </c>
      <c r="CD135">
        <v>2.0834686745579256E-2</v>
      </c>
      <c r="CE135">
        <v>1.0085536918809868E-2</v>
      </c>
      <c r="CF135">
        <v>2.1080897207396698E-3</v>
      </c>
    </row>
    <row r="136" spans="5:84" x14ac:dyDescent="0.25">
      <c r="E136">
        <v>-1.8651570778529081E-2</v>
      </c>
      <c r="F136">
        <v>-5.7380608673823219E-2</v>
      </c>
      <c r="G136">
        <v>-3.7575994328974072E-2</v>
      </c>
      <c r="H136">
        <v>-2.531504304816401E-2</v>
      </c>
      <c r="I136">
        <v>-1.8651570778529081E-2</v>
      </c>
      <c r="J136">
        <v>-9.9735513711451951E-3</v>
      </c>
      <c r="K136">
        <v>-1.315161305229462E-2</v>
      </c>
      <c r="L136">
        <v>8.3291811845988606E-2</v>
      </c>
      <c r="M136">
        <v>-2.1278207139284966E-2</v>
      </c>
      <c r="N136">
        <v>8.478158078577186E-2</v>
      </c>
      <c r="O136">
        <v>-2.1569169530404109E-2</v>
      </c>
      <c r="P136">
        <v>8.478158078577186E-2</v>
      </c>
      <c r="Q136">
        <v>0.18610474969499774</v>
      </c>
      <c r="R136">
        <v>-2.2801107833712198E-2</v>
      </c>
      <c r="S136">
        <v>-4.6556429512035979E-2</v>
      </c>
      <c r="T136">
        <v>-3.3531611419970964E-2</v>
      </c>
      <c r="U136">
        <v>9.6390123284984919E-2</v>
      </c>
      <c r="V136">
        <v>4.1282122374416974E-3</v>
      </c>
      <c r="W136">
        <v>-6.0260025439828446E-2</v>
      </c>
      <c r="X136">
        <v>-6.0232500710519665E-2</v>
      </c>
      <c r="Y136">
        <v>4.2783912954438341E-2</v>
      </c>
      <c r="Z136">
        <v>4.0438057296878938E-2</v>
      </c>
      <c r="AA136">
        <v>-3.2558245163411215E-2</v>
      </c>
      <c r="AB136">
        <v>-3.3297506544132993E-2</v>
      </c>
      <c r="AC136">
        <v>2.8123519120513307E-2</v>
      </c>
      <c r="AD136">
        <v>-1.0662104306634113E-2</v>
      </c>
      <c r="AE136">
        <v>-3.2090975060678928E-2</v>
      </c>
      <c r="AF136">
        <v>-3.2558245163411215E-2</v>
      </c>
      <c r="AG136">
        <v>-2.0264165796490152E-2</v>
      </c>
      <c r="AH136">
        <v>1.931397311406724E-2</v>
      </c>
      <c r="AI136">
        <v>7.0567102675862359E-2</v>
      </c>
      <c r="AJ136">
        <v>6.8739137805731321E-2</v>
      </c>
      <c r="AK136">
        <v>2.8174752018800375E-2</v>
      </c>
      <c r="AL136">
        <v>-5.9002557960665114E-2</v>
      </c>
      <c r="AM136">
        <v>-5.7763358425875211E-3</v>
      </c>
      <c r="AN136">
        <v>-6.4725004162751731E-2</v>
      </c>
      <c r="AO136">
        <v>3.8854650194127704E-2</v>
      </c>
      <c r="AP136">
        <v>-3.3130676422191252E-2</v>
      </c>
      <c r="AQ136">
        <v>6.4127943265354814E-2</v>
      </c>
      <c r="AR136">
        <v>6.7636150678852647E-2</v>
      </c>
      <c r="AS136">
        <v>6.7636150678852647E-2</v>
      </c>
      <c r="AT136">
        <v>-9.1828615061147423E-2</v>
      </c>
      <c r="AU136">
        <v>3.2343369275771972E-2</v>
      </c>
      <c r="AV136">
        <v>4.7802603331236315E-2</v>
      </c>
      <c r="AW136">
        <v>7.0842897103309821E-3</v>
      </c>
      <c r="AX136">
        <v>0.53001553962806047</v>
      </c>
      <c r="AY136">
        <v>-6.3259652290935331E-2</v>
      </c>
      <c r="AZ136">
        <v>-3.3795345773842911E-2</v>
      </c>
      <c r="BA136">
        <v>-4.1790988265774764E-2</v>
      </c>
      <c r="BB136">
        <v>3.2448379296982688E-2</v>
      </c>
      <c r="BC136">
        <v>-0.12088325243410247</v>
      </c>
      <c r="BD136">
        <v>2.506409074816035E-2</v>
      </c>
      <c r="BE136">
        <v>2.9438183180878374E-2</v>
      </c>
      <c r="BF136">
        <v>5.9491921996117636E-3</v>
      </c>
      <c r="BG136">
        <v>3.6915483749774936E-2</v>
      </c>
      <c r="BH136">
        <v>-6.7897705901102778E-2</v>
      </c>
      <c r="BI136">
        <v>-0.12124229978835133</v>
      </c>
      <c r="BJ136">
        <v>-6.5441485984851333E-2</v>
      </c>
      <c r="BK136">
        <v>2.2609473138469283E-2</v>
      </c>
      <c r="BL136">
        <v>3.951050031640807E-2</v>
      </c>
      <c r="BM136">
        <v>-5.1841749105427382E-3</v>
      </c>
      <c r="BN136">
        <v>-4.4865236974564182E-2</v>
      </c>
      <c r="BO136">
        <v>-3.7271254679610566E-3</v>
      </c>
      <c r="BP136">
        <v>9.0321346859639773E-3</v>
      </c>
      <c r="BQ136">
        <v>6.4135451118968678E-2</v>
      </c>
      <c r="BR136">
        <v>6.4135451118968678E-2</v>
      </c>
      <c r="BS136">
        <v>2.18591075700863E-2</v>
      </c>
      <c r="BT136">
        <v>5.0850454821542712E-2</v>
      </c>
      <c r="BU136">
        <v>8.4581032298155057E-2</v>
      </c>
      <c r="BV136">
        <v>8.1428793764874219E-2</v>
      </c>
      <c r="BW136">
        <v>-4.9335610882382364E-2</v>
      </c>
      <c r="BX136">
        <v>2.876226622944017E-2</v>
      </c>
      <c r="BY136">
        <v>2.2067245545341174E-2</v>
      </c>
      <c r="BZ136">
        <v>-9.3544646161425549E-2</v>
      </c>
      <c r="CA136">
        <v>-3.2986156881320561E-3</v>
      </c>
      <c r="CB136">
        <v>6.1608157620688164E-2</v>
      </c>
      <c r="CC136">
        <v>6.1608157620688164E-2</v>
      </c>
      <c r="CD136">
        <v>8.3894502697690054E-2</v>
      </c>
      <c r="CE136">
        <v>6.8361062568754793E-2</v>
      </c>
      <c r="CF136">
        <v>-1.0288756312352543E-2</v>
      </c>
    </row>
    <row r="137" spans="5:84" x14ac:dyDescent="0.25">
      <c r="E137">
        <v>2.5822371093174867E-3</v>
      </c>
      <c r="F137">
        <v>7.5356904925092422E-2</v>
      </c>
      <c r="G137">
        <v>3.5415598195372572E-2</v>
      </c>
      <c r="H137">
        <v>-4.0935299476347858E-2</v>
      </c>
      <c r="I137">
        <v>2.5822371093174867E-3</v>
      </c>
      <c r="J137">
        <v>-1.1482963554079961E-2</v>
      </c>
      <c r="K137">
        <v>-1.2440510425016954E-2</v>
      </c>
      <c r="L137">
        <v>-3.1135749157353398E-2</v>
      </c>
      <c r="M137">
        <v>-5.0431385837944542E-2</v>
      </c>
      <c r="N137">
        <v>2.6462781149586251E-2</v>
      </c>
      <c r="O137">
        <v>1.8497523698181501E-2</v>
      </c>
      <c r="P137">
        <v>2.6462781149586251E-2</v>
      </c>
      <c r="Q137">
        <v>-1.4417773552148461E-2</v>
      </c>
      <c r="R137">
        <v>5.8691412594857051E-2</v>
      </c>
      <c r="S137">
        <v>2.6478409346974985E-2</v>
      </c>
      <c r="T137">
        <v>2.8342764260341685E-2</v>
      </c>
      <c r="U137">
        <v>1.4351301850113685E-2</v>
      </c>
      <c r="V137">
        <v>-2.1519250649975341E-3</v>
      </c>
      <c r="W137">
        <v>-1.5002229788894039E-2</v>
      </c>
      <c r="X137">
        <v>1.3333871320676233E-2</v>
      </c>
      <c r="Y137">
        <v>-4.0699919506011345E-2</v>
      </c>
      <c r="Z137">
        <v>-1.1504615744907104E-2</v>
      </c>
      <c r="AA137">
        <v>-3.5387308262912948E-2</v>
      </c>
      <c r="AB137">
        <v>-5.2994152995998217E-2</v>
      </c>
      <c r="AC137">
        <v>-5.8763519514574036E-2</v>
      </c>
      <c r="AD137">
        <v>-2.7746481621258257E-2</v>
      </c>
      <c r="AE137">
        <v>-2.9828842436260578E-2</v>
      </c>
      <c r="AF137">
        <v>-3.5387308262912948E-2</v>
      </c>
      <c r="AG137">
        <v>1.6046547546203493E-2</v>
      </c>
      <c r="AH137">
        <v>-4.4976354595520851E-2</v>
      </c>
      <c r="AI137">
        <v>2.9309807141926464E-2</v>
      </c>
      <c r="AJ137">
        <v>-1.970416587946941E-2</v>
      </c>
      <c r="AK137">
        <v>1.9952318813505843E-2</v>
      </c>
      <c r="AL137">
        <v>4.1656856401754427E-3</v>
      </c>
      <c r="AM137">
        <v>9.6170528635013408E-3</v>
      </c>
      <c r="AN137">
        <v>-4.9755031475549272E-2</v>
      </c>
      <c r="AO137">
        <v>-2.9376974729801303E-2</v>
      </c>
      <c r="AP137">
        <v>-3.3799428927152653E-2</v>
      </c>
      <c r="AQ137">
        <v>0.21471231845404795</v>
      </c>
      <c r="AR137">
        <v>1.0215402586117472E-2</v>
      </c>
      <c r="AS137">
        <v>1.0215402586117472E-2</v>
      </c>
      <c r="AT137">
        <v>5.8417071122746023E-2</v>
      </c>
      <c r="AU137">
        <v>-7.2882215397881145E-2</v>
      </c>
      <c r="AV137">
        <v>2.4198596681350659E-2</v>
      </c>
      <c r="AW137">
        <v>6.0722999180417847E-3</v>
      </c>
      <c r="AX137">
        <v>-6.3259652284249734E-2</v>
      </c>
      <c r="AY137">
        <v>0.27756322086019913</v>
      </c>
      <c r="AZ137">
        <v>5.1348745437155285E-3</v>
      </c>
      <c r="BA137">
        <v>1.8391947474485915E-3</v>
      </c>
      <c r="BB137">
        <v>5.3739508263294739E-2</v>
      </c>
      <c r="BC137">
        <v>6.7122866113672547E-2</v>
      </c>
      <c r="BD137">
        <v>-4.4178412685621338E-2</v>
      </c>
      <c r="BE137">
        <v>-5.2714942248896141E-2</v>
      </c>
      <c r="BF137">
        <v>4.1628961084361205E-3</v>
      </c>
      <c r="BG137">
        <v>-2.5546158434867294E-2</v>
      </c>
      <c r="BH137">
        <v>-1.6094822226789318E-2</v>
      </c>
      <c r="BI137">
        <v>3.7994937925517336E-2</v>
      </c>
      <c r="BJ137">
        <v>3.6930744376828917E-2</v>
      </c>
      <c r="BK137">
        <v>9.3883981076569312E-3</v>
      </c>
      <c r="BL137">
        <v>-7.5793583853845659E-3</v>
      </c>
      <c r="BM137">
        <v>2.893667262013816E-3</v>
      </c>
      <c r="BN137">
        <v>0.20214361468024802</v>
      </c>
      <c r="BO137">
        <v>-1.3102876371592326E-2</v>
      </c>
      <c r="BP137">
        <v>4.3881655371675127E-2</v>
      </c>
      <c r="BQ137">
        <v>-1.4893875605395929E-2</v>
      </c>
      <c r="BR137">
        <v>-1.4893875605395929E-2</v>
      </c>
      <c r="BS137">
        <v>-3.332715310490883E-2</v>
      </c>
      <c r="BT137">
        <v>2.2972457353990811E-2</v>
      </c>
      <c r="BU137">
        <v>9.5890722128935679E-4</v>
      </c>
      <c r="BV137">
        <v>-2.5428771627606123E-2</v>
      </c>
      <c r="BW137">
        <v>3.9721899016500473E-3</v>
      </c>
      <c r="BX137">
        <v>8.0371088795258894E-2</v>
      </c>
      <c r="BY137">
        <v>8.7167529487601703E-2</v>
      </c>
      <c r="BZ137">
        <v>8.4359901942618359E-2</v>
      </c>
      <c r="CA137">
        <v>4.3509820310901615E-3</v>
      </c>
      <c r="CB137">
        <v>6.1915842531661824E-2</v>
      </c>
      <c r="CC137">
        <v>6.1915842531661824E-2</v>
      </c>
      <c r="CD137">
        <v>1.4009641667211414E-2</v>
      </c>
      <c r="CE137">
        <v>7.7891820952929763E-2</v>
      </c>
      <c r="CF137">
        <v>5.7661945225436995E-2</v>
      </c>
    </row>
    <row r="138" spans="5:84" x14ac:dyDescent="0.25">
      <c r="E138">
        <v>-1.5774777684409484E-2</v>
      </c>
      <c r="F138">
        <v>-2.6547955376715768E-2</v>
      </c>
      <c r="G138">
        <v>-1.4995821823547938E-2</v>
      </c>
      <c r="H138">
        <v>8.2250168287766406E-2</v>
      </c>
      <c r="I138">
        <v>-1.5774777684409484E-2</v>
      </c>
      <c r="J138">
        <v>-1.561205244366292E-2</v>
      </c>
      <c r="K138">
        <v>9.0908242160938207E-3</v>
      </c>
      <c r="L138">
        <v>1.1366495848742136E-2</v>
      </c>
      <c r="M138">
        <v>6.1934319083124384E-3</v>
      </c>
      <c r="N138">
        <v>-1.3439323945060436E-2</v>
      </c>
      <c r="O138">
        <v>9.0587244804693698E-3</v>
      </c>
      <c r="P138">
        <v>-1.3439323945060436E-2</v>
      </c>
      <c r="Q138">
        <v>-1.3854692057578347E-2</v>
      </c>
      <c r="R138">
        <v>-3.5210061653398864E-2</v>
      </c>
      <c r="S138">
        <v>-2.3273857196235731E-2</v>
      </c>
      <c r="T138">
        <v>-2.9172963914556885E-2</v>
      </c>
      <c r="U138">
        <v>5.0741290427383123E-2</v>
      </c>
      <c r="V138">
        <v>1.4681371108997629E-2</v>
      </c>
      <c r="W138">
        <v>9.8178605189144785E-3</v>
      </c>
      <c r="X138">
        <v>7.4045782617756781E-2</v>
      </c>
      <c r="Y138">
        <v>7.721320202559491E-2</v>
      </c>
      <c r="Z138">
        <v>1.8003629845666558E-2</v>
      </c>
      <c r="AA138">
        <v>1.6518008960434691E-2</v>
      </c>
      <c r="AB138">
        <v>1.4608728786327865E-2</v>
      </c>
      <c r="AC138">
        <v>1.6771824231818333E-2</v>
      </c>
      <c r="AD138">
        <v>3.9975643916616121E-2</v>
      </c>
      <c r="AE138">
        <v>4.9100562697413905E-2</v>
      </c>
      <c r="AF138">
        <v>1.6518008960434691E-2</v>
      </c>
      <c r="AG138">
        <v>-1.0924424905624765E-2</v>
      </c>
      <c r="AH138">
        <v>-1.3706867331916145E-3</v>
      </c>
      <c r="AI138">
        <v>-1.3290734147304549E-2</v>
      </c>
      <c r="AJ138">
        <v>-1.2052375028438145E-2</v>
      </c>
      <c r="AK138">
        <v>-2.1787422883649835E-2</v>
      </c>
      <c r="AL138">
        <v>-2.1811111888049364E-2</v>
      </c>
      <c r="AM138">
        <v>4.4762482788994085E-2</v>
      </c>
      <c r="AN138">
        <v>-1.2226842846498422E-2</v>
      </c>
      <c r="AO138">
        <v>7.0087247622923274E-3</v>
      </c>
      <c r="AP138">
        <v>3.7583543446200962E-2</v>
      </c>
      <c r="AQ138">
        <v>5.712426522692271E-3</v>
      </c>
      <c r="AR138">
        <v>-7.3823381181040704E-3</v>
      </c>
      <c r="AS138">
        <v>-7.3823381181040704E-3</v>
      </c>
      <c r="AT138">
        <v>4.2231810320637622E-2</v>
      </c>
      <c r="AU138">
        <v>3.6902573231384128E-2</v>
      </c>
      <c r="AV138">
        <v>-2.7339237207960346E-2</v>
      </c>
      <c r="AW138">
        <v>9.8841842208224895E-4</v>
      </c>
      <c r="AX138">
        <v>-3.3795345751274734E-2</v>
      </c>
      <c r="AY138">
        <v>5.1348745593150225E-3</v>
      </c>
      <c r="AZ138">
        <v>8.8675357943312993E-2</v>
      </c>
      <c r="BA138">
        <v>4.9103051343719228E-2</v>
      </c>
      <c r="BB138">
        <v>3.9606612320688267E-2</v>
      </c>
      <c r="BC138">
        <v>2.8144105090703683E-2</v>
      </c>
      <c r="BD138">
        <v>7.782570452561359E-3</v>
      </c>
      <c r="BE138">
        <v>8.3069023584168913E-3</v>
      </c>
      <c r="BF138">
        <v>3.2669353497551054E-2</v>
      </c>
      <c r="BG138">
        <v>1.8345646074459904E-2</v>
      </c>
      <c r="BH138">
        <v>1.1442818100184174E-3</v>
      </c>
      <c r="BI138">
        <v>9.4429929816430905E-2</v>
      </c>
      <c r="BJ138">
        <v>-2.3290720739552476E-2</v>
      </c>
      <c r="BK138">
        <v>5.1340695042312728E-3</v>
      </c>
      <c r="BL138">
        <v>4.241395769143684E-2</v>
      </c>
      <c r="BM138">
        <v>4.382639260721044E-2</v>
      </c>
      <c r="BN138">
        <v>2.900597811350894E-2</v>
      </c>
      <c r="BO138">
        <v>1.7812324719270078E-2</v>
      </c>
      <c r="BP138">
        <v>-1.2729794509478184E-2</v>
      </c>
      <c r="BQ138">
        <v>6.5628859216160032E-3</v>
      </c>
      <c r="BR138">
        <v>6.5628859216160032E-3</v>
      </c>
      <c r="BS138">
        <v>1.008170516530453E-2</v>
      </c>
      <c r="BT138">
        <v>-1.2160254312726659E-3</v>
      </c>
      <c r="BU138">
        <v>5.7779478216964997E-2</v>
      </c>
      <c r="BV138">
        <v>-3.0491693418467344E-2</v>
      </c>
      <c r="BW138">
        <v>1.565562946362431E-2</v>
      </c>
      <c r="BX138">
        <v>1.1384420184543526E-2</v>
      </c>
      <c r="BY138">
        <v>1.1142289734898475E-2</v>
      </c>
      <c r="BZ138">
        <v>3.0285010954149955E-2</v>
      </c>
      <c r="CA138">
        <v>4.729159838606628E-2</v>
      </c>
      <c r="CB138">
        <v>6.2587831018896381E-2</v>
      </c>
      <c r="CC138">
        <v>6.2587831018896381E-2</v>
      </c>
      <c r="CD138">
        <v>-1.8582787073287553E-2</v>
      </c>
      <c r="CE138">
        <v>-1.0504624564747891E-2</v>
      </c>
      <c r="CF138">
        <v>-4.1328400604303706E-2</v>
      </c>
    </row>
    <row r="139" spans="5:84" x14ac:dyDescent="0.25">
      <c r="E139">
        <v>-3.6233353410782543E-3</v>
      </c>
      <c r="F139">
        <v>-7.5896708195973828E-3</v>
      </c>
      <c r="G139">
        <v>-3.9264795376326989E-3</v>
      </c>
      <c r="H139">
        <v>-4.4988462681366317E-2</v>
      </c>
      <c r="I139">
        <v>-3.6233353410782543E-3</v>
      </c>
      <c r="J139">
        <v>-4.3610533173602251E-3</v>
      </c>
      <c r="K139">
        <v>-1.9180003711977145E-4</v>
      </c>
      <c r="L139">
        <v>8.6733422007866934E-3</v>
      </c>
      <c r="M139">
        <v>1.388456454743317E-2</v>
      </c>
      <c r="N139">
        <v>-1.5428776677458719E-2</v>
      </c>
      <c r="O139">
        <v>4.55008287364774E-2</v>
      </c>
      <c r="P139">
        <v>-1.5428776677458719E-2</v>
      </c>
      <c r="Q139">
        <v>5.9182823950032076E-3</v>
      </c>
      <c r="R139">
        <v>3.0281723598767546E-2</v>
      </c>
      <c r="S139">
        <v>-6.7741650382913188E-2</v>
      </c>
      <c r="T139">
        <v>-7.2976264708322663E-2</v>
      </c>
      <c r="U139">
        <v>1.1442819626449136E-2</v>
      </c>
      <c r="V139">
        <v>-4.7399404786967775E-2</v>
      </c>
      <c r="W139">
        <v>2.0062644433269272E-2</v>
      </c>
      <c r="X139">
        <v>3.6178316647100223E-2</v>
      </c>
      <c r="Y139">
        <v>1.5918533556770004E-2</v>
      </c>
      <c r="Z139">
        <v>1.3346474237799888E-2</v>
      </c>
      <c r="AA139">
        <v>4.4009633022114025E-2</v>
      </c>
      <c r="AB139">
        <v>-1.1925124902178091E-2</v>
      </c>
      <c r="AC139">
        <v>5.1037628623736814E-2</v>
      </c>
      <c r="AD139">
        <v>0.10446643713791071</v>
      </c>
      <c r="AE139">
        <v>6.8615426082081432E-2</v>
      </c>
      <c r="AF139">
        <v>4.4009633022114025E-2</v>
      </c>
      <c r="AG139">
        <v>1.3824125190478334E-2</v>
      </c>
      <c r="AH139">
        <v>-6.605803496880891E-3</v>
      </c>
      <c r="AI139">
        <v>9.6712088089216663E-4</v>
      </c>
      <c r="AJ139">
        <v>3.0141192972037989E-3</v>
      </c>
      <c r="AK139">
        <v>-5.1513191919112217E-2</v>
      </c>
      <c r="AL139">
        <v>1.1915568646959598E-2</v>
      </c>
      <c r="AM139">
        <v>0.13824524809371633</v>
      </c>
      <c r="AN139">
        <v>-7.1594146204608661E-3</v>
      </c>
      <c r="AO139">
        <v>1.1852723429760237E-3</v>
      </c>
      <c r="AP139">
        <v>5.818262946895808E-2</v>
      </c>
      <c r="AQ139">
        <v>1.2041680775415523E-2</v>
      </c>
      <c r="AR139">
        <v>7.7575917685096113E-3</v>
      </c>
      <c r="AS139">
        <v>7.7575917685096113E-3</v>
      </c>
      <c r="AT139">
        <v>1.2048343248507523E-2</v>
      </c>
      <c r="AU139">
        <v>-1.2353945082387158E-2</v>
      </c>
      <c r="AV139">
        <v>3.0804251484054523E-3</v>
      </c>
      <c r="AW139">
        <v>3.85921207027001E-2</v>
      </c>
      <c r="AX139">
        <v>-4.1790988247063759E-2</v>
      </c>
      <c r="AY139">
        <v>1.839194759054627E-3</v>
      </c>
      <c r="AZ139">
        <v>4.9103051339814074E-2</v>
      </c>
      <c r="BA139">
        <v>0.11955576224570152</v>
      </c>
      <c r="BB139">
        <v>0.11139594783025869</v>
      </c>
      <c r="BC139">
        <v>3.2002579202257811E-2</v>
      </c>
      <c r="BD139">
        <v>5.5065413892290582E-2</v>
      </c>
      <c r="BE139">
        <v>5.5711476754979422E-2</v>
      </c>
      <c r="BF139">
        <v>-9.0982407464754445E-3</v>
      </c>
      <c r="BG139">
        <v>2.2352008457336175E-2</v>
      </c>
      <c r="BH139">
        <v>1.9375738511389906E-2</v>
      </c>
      <c r="BI139">
        <v>3.8770899230622213E-2</v>
      </c>
      <c r="BJ139">
        <v>1.1667379925755214E-2</v>
      </c>
      <c r="BK139">
        <v>-1.9491159368263955E-3</v>
      </c>
      <c r="BL139">
        <v>4.041760936010419E-2</v>
      </c>
      <c r="BM139">
        <v>-1.0373841562732605E-3</v>
      </c>
      <c r="BN139">
        <v>2.6028656596639124E-2</v>
      </c>
      <c r="BO139">
        <v>2.9412334754324865E-2</v>
      </c>
      <c r="BP139">
        <v>1.0448655684874159E-2</v>
      </c>
      <c r="BQ139">
        <v>-3.5085456717724034E-3</v>
      </c>
      <c r="BR139">
        <v>-3.5085456717724034E-3</v>
      </c>
      <c r="BS139">
        <v>1.3602949569739967E-2</v>
      </c>
      <c r="BT139">
        <v>4.026882560076378E-2</v>
      </c>
      <c r="BU139">
        <v>1.4178081032002882E-3</v>
      </c>
      <c r="BV139">
        <v>-2.4386029197485587E-2</v>
      </c>
      <c r="BW139">
        <v>3.2737576960014919E-2</v>
      </c>
      <c r="BX139">
        <v>-1.8097318465186016E-2</v>
      </c>
      <c r="BY139">
        <v>-1.3767834775390772E-2</v>
      </c>
      <c r="BZ139">
        <v>1.9976932723899332E-2</v>
      </c>
      <c r="CA139">
        <v>-1.7864242806928637E-2</v>
      </c>
      <c r="CB139">
        <v>-2.8281510806450194E-3</v>
      </c>
      <c r="CC139">
        <v>-2.8281510806450194E-3</v>
      </c>
      <c r="CD139">
        <v>-1.1220950427585266E-2</v>
      </c>
      <c r="CE139">
        <v>-1.4071036036300416E-3</v>
      </c>
      <c r="CF139">
        <v>-2.2979834293718721E-2</v>
      </c>
    </row>
    <row r="140" spans="5:84" x14ac:dyDescent="0.25">
      <c r="E140">
        <v>-1.4907321986618802E-2</v>
      </c>
      <c r="F140">
        <v>-3.337028991927303E-2</v>
      </c>
      <c r="G140">
        <v>-1.0539321227381548E-2</v>
      </c>
      <c r="H140">
        <v>-6.7412944599814423E-2</v>
      </c>
      <c r="I140">
        <v>-1.4907321986618802E-2</v>
      </c>
      <c r="J140">
        <v>-7.5888888215721456E-3</v>
      </c>
      <c r="K140">
        <v>1.4443696850774138E-2</v>
      </c>
      <c r="L140">
        <v>-4.5364957565920142E-2</v>
      </c>
      <c r="M140">
        <v>-2.3086569374632618E-2</v>
      </c>
      <c r="N140">
        <v>4.1630874479828606E-2</v>
      </c>
      <c r="O140">
        <v>8.6012246708358164E-2</v>
      </c>
      <c r="P140">
        <v>4.1630874479828606E-2</v>
      </c>
      <c r="Q140">
        <v>3.6372358058151408E-2</v>
      </c>
      <c r="R140">
        <v>-1.6005021336486805E-2</v>
      </c>
      <c r="S140">
        <v>-4.007123957835472E-2</v>
      </c>
      <c r="T140">
        <v>-4.0556678474567578E-2</v>
      </c>
      <c r="U140">
        <v>4.2741282866719826E-2</v>
      </c>
      <c r="V140">
        <v>-4.1292614853848816E-2</v>
      </c>
      <c r="W140">
        <v>2.5454895803924127E-3</v>
      </c>
      <c r="X140">
        <v>6.0880379123829223E-2</v>
      </c>
      <c r="Y140">
        <v>-9.0111077973420439E-3</v>
      </c>
      <c r="Z140">
        <v>4.0916512946667927E-2</v>
      </c>
      <c r="AA140">
        <v>3.8941120145332075E-2</v>
      </c>
      <c r="AB140">
        <v>3.0378723652640272E-2</v>
      </c>
      <c r="AC140">
        <v>3.7606931808786756E-2</v>
      </c>
      <c r="AD140">
        <v>0.10202070867045748</v>
      </c>
      <c r="AE140">
        <v>4.4087335179607723E-2</v>
      </c>
      <c r="AF140">
        <v>3.8941120145332075E-2</v>
      </c>
      <c r="AG140">
        <v>-3.726990073213296E-3</v>
      </c>
      <c r="AH140">
        <v>-5.1073440432477336E-2</v>
      </c>
      <c r="AI140">
        <v>5.2743187785307996E-2</v>
      </c>
      <c r="AJ140">
        <v>-3.3518844836115169E-2</v>
      </c>
      <c r="AK140">
        <v>3.7209541931422674E-2</v>
      </c>
      <c r="AL140">
        <v>-4.4487675051604565E-2</v>
      </c>
      <c r="AM140">
        <v>0.19763832406029194</v>
      </c>
      <c r="AN140">
        <v>-4.8554742742470139E-2</v>
      </c>
      <c r="AO140">
        <v>-2.1626395915120861E-2</v>
      </c>
      <c r="AP140">
        <v>3.0494506935234256E-2</v>
      </c>
      <c r="AQ140">
        <v>-3.4486151448367287E-2</v>
      </c>
      <c r="AR140">
        <v>6.2740320241724962E-2</v>
      </c>
      <c r="AS140">
        <v>6.2740320241724962E-2</v>
      </c>
      <c r="AT140">
        <v>-2.2669955004103702E-2</v>
      </c>
      <c r="AU140">
        <v>-3.2360464823837976E-2</v>
      </c>
      <c r="AV140">
        <v>-5.9612233428115197E-2</v>
      </c>
      <c r="AW140">
        <v>5.8969555405437579E-3</v>
      </c>
      <c r="AX140">
        <v>3.244837931131643E-2</v>
      </c>
      <c r="AY140">
        <v>5.3739508270513214E-2</v>
      </c>
      <c r="AZ140">
        <v>3.9606612312435674E-2</v>
      </c>
      <c r="BA140">
        <v>0.11139594782593165</v>
      </c>
      <c r="BB140">
        <v>0.24150180747207242</v>
      </c>
      <c r="BC140">
        <v>-8.1398155688747822E-3</v>
      </c>
      <c r="BD140">
        <v>2.6065458854029167E-2</v>
      </c>
      <c r="BE140">
        <v>3.2263537783230059E-2</v>
      </c>
      <c r="BF140">
        <v>5.4327332017280364E-2</v>
      </c>
      <c r="BG140">
        <v>3.6881544673436489E-3</v>
      </c>
      <c r="BH140">
        <v>-2.4550615506001502E-2</v>
      </c>
      <c r="BI140">
        <v>-4.3442347709290147E-2</v>
      </c>
      <c r="BJ140">
        <v>-5.5142502337100843E-3</v>
      </c>
      <c r="BK140">
        <v>-2.7883757315528904E-3</v>
      </c>
      <c r="BL140">
        <v>5.9061333253490292E-2</v>
      </c>
      <c r="BM140">
        <v>-1.8425952918235518E-2</v>
      </c>
      <c r="BN140">
        <v>0.10128585821526617</v>
      </c>
      <c r="BO140">
        <v>1.8734477162212118E-2</v>
      </c>
      <c r="BP140">
        <v>2.3449326065795598E-2</v>
      </c>
      <c r="BQ140">
        <v>-5.4503034171537311E-2</v>
      </c>
      <c r="BR140">
        <v>-5.4503034171537311E-2</v>
      </c>
      <c r="BS140">
        <v>1.738362610711304E-2</v>
      </c>
      <c r="BT140">
        <v>1.7633423826604183E-2</v>
      </c>
      <c r="BU140">
        <v>-2.8626603675023433E-2</v>
      </c>
      <c r="BV140">
        <v>-8.2862911386582111E-2</v>
      </c>
      <c r="BW140">
        <v>-8.34241889444335E-3</v>
      </c>
      <c r="BX140">
        <v>4.2851634654249182E-2</v>
      </c>
      <c r="BY140">
        <v>4.0132322541906518E-2</v>
      </c>
      <c r="BZ140">
        <v>5.8344423780839344E-3</v>
      </c>
      <c r="CA140">
        <v>-2.1067512442007247E-2</v>
      </c>
      <c r="CB140">
        <v>-6.2064510475260057E-3</v>
      </c>
      <c r="CC140">
        <v>-6.2064510475260057E-3</v>
      </c>
      <c r="CD140">
        <v>-4.1369537116247579E-2</v>
      </c>
      <c r="CE140">
        <v>5.781629571135706E-2</v>
      </c>
      <c r="CF140">
        <v>3.4948193098167449E-2</v>
      </c>
    </row>
    <row r="141" spans="5:84" x14ac:dyDescent="0.25">
      <c r="E141">
        <v>5.5973217073798619E-3</v>
      </c>
      <c r="F141">
        <v>4.9713246209504416E-2</v>
      </c>
      <c r="G141">
        <v>4.2948598468022195E-2</v>
      </c>
      <c r="H141">
        <v>4.271099461706955E-2</v>
      </c>
      <c r="I141">
        <v>5.5973217073798619E-3</v>
      </c>
      <c r="J141">
        <v>-3.3876265774973081E-3</v>
      </c>
      <c r="K141">
        <v>1.7605344807393859E-2</v>
      </c>
      <c r="L141">
        <v>8.3641404629403587E-3</v>
      </c>
      <c r="M141">
        <v>2.3517075552866605E-2</v>
      </c>
      <c r="N141">
        <v>-4.7217392759113068E-3</v>
      </c>
      <c r="O141">
        <v>1.1129722069689322E-2</v>
      </c>
      <c r="P141">
        <v>-4.7217392759113068E-3</v>
      </c>
      <c r="Q141">
        <v>-5.7585303360993281E-2</v>
      </c>
      <c r="R141">
        <v>7.0673452952261795E-2</v>
      </c>
      <c r="S141">
        <v>-3.4964876571713981E-2</v>
      </c>
      <c r="T141">
        <v>-3.462917385722606E-2</v>
      </c>
      <c r="U141">
        <v>-2.2827144129137972E-2</v>
      </c>
      <c r="V141">
        <v>-1.462671061827709E-2</v>
      </c>
      <c r="W141">
        <v>1.7629565500548561E-2</v>
      </c>
      <c r="X141">
        <v>-3.4465007249320605E-3</v>
      </c>
      <c r="Y141">
        <v>-2.8756176461225594E-2</v>
      </c>
      <c r="Z141">
        <v>-3.7196143174890797E-2</v>
      </c>
      <c r="AA141">
        <v>4.3137186692655399E-2</v>
      </c>
      <c r="AB141">
        <v>2.9529945544170034E-2</v>
      </c>
      <c r="AC141">
        <v>-2.5322685980338121E-2</v>
      </c>
      <c r="AD141">
        <v>8.6547798251587517E-3</v>
      </c>
      <c r="AE141">
        <v>4.0151706792460468E-2</v>
      </c>
      <c r="AF141">
        <v>4.3137186692655399E-2</v>
      </c>
      <c r="AG141">
        <v>8.0612702641533092E-3</v>
      </c>
      <c r="AH141">
        <v>2.1531762726088182E-2</v>
      </c>
      <c r="AI141">
        <v>-3.8359422052273336E-3</v>
      </c>
      <c r="AJ141">
        <v>-1.7280572466399809E-2</v>
      </c>
      <c r="AK141">
        <v>2.6419654644082979E-2</v>
      </c>
      <c r="AL141">
        <v>-4.6486981056636137E-2</v>
      </c>
      <c r="AM141">
        <v>-1.7494658478162554E-2</v>
      </c>
      <c r="AN141">
        <v>2.089611360781472E-2</v>
      </c>
      <c r="AO141">
        <v>2.6601909043360725E-2</v>
      </c>
      <c r="AP141">
        <v>4.0723374840648655E-2</v>
      </c>
      <c r="AQ141">
        <v>3.2109439063311096E-2</v>
      </c>
      <c r="AR141">
        <v>4.4300861644719913E-3</v>
      </c>
      <c r="AS141">
        <v>4.4300861644719913E-3</v>
      </c>
      <c r="AT141">
        <v>4.867730627629209E-2</v>
      </c>
      <c r="AU141">
        <v>-2.2602694238183764E-2</v>
      </c>
      <c r="AV141">
        <v>6.5641258170697242E-2</v>
      </c>
      <c r="AW141">
        <v>2.4423505513237638E-2</v>
      </c>
      <c r="AX141">
        <v>-0.12088325242549181</v>
      </c>
      <c r="AY141">
        <v>6.7122866115205862E-2</v>
      </c>
      <c r="AZ141">
        <v>2.8144105076685938E-2</v>
      </c>
      <c r="BA141">
        <v>3.2002579192152561E-2</v>
      </c>
      <c r="BB141">
        <v>-8.1398155746331517E-3</v>
      </c>
      <c r="BC141">
        <v>0.10276066731221641</v>
      </c>
      <c r="BD141">
        <v>9.1948795342628627E-3</v>
      </c>
      <c r="BE141">
        <v>1.0748604743141512E-2</v>
      </c>
      <c r="BF141">
        <v>-9.1705276706101659E-3</v>
      </c>
      <c r="BG141">
        <v>-3.009795145057139E-3</v>
      </c>
      <c r="BH141">
        <v>6.8603699469823171E-3</v>
      </c>
      <c r="BI141">
        <v>0.11568270204902256</v>
      </c>
      <c r="BJ141">
        <v>-2.3923672469810964E-2</v>
      </c>
      <c r="BK141">
        <v>3.6641145867548353E-3</v>
      </c>
      <c r="BL141">
        <v>-2.2028376684470434E-3</v>
      </c>
      <c r="BM141">
        <v>-2.6318756009841744E-3</v>
      </c>
      <c r="BN141">
        <v>5.0079581577974069E-2</v>
      </c>
      <c r="BO141">
        <v>1.2162698911151279E-2</v>
      </c>
      <c r="BP141">
        <v>1.9374881823043175E-2</v>
      </c>
      <c r="BQ141">
        <v>2.1526202107206571E-2</v>
      </c>
      <c r="BR141">
        <v>2.1526202107206571E-2</v>
      </c>
      <c r="BS141">
        <v>9.0262032843324222E-4</v>
      </c>
      <c r="BT141">
        <v>2.950774577595296E-2</v>
      </c>
      <c r="BU141">
        <v>1.3023347119162285E-2</v>
      </c>
      <c r="BV141">
        <v>4.3137912953547394E-2</v>
      </c>
      <c r="BW141">
        <v>3.3860833018543771E-2</v>
      </c>
      <c r="BX141">
        <v>1.129133846642532E-2</v>
      </c>
      <c r="BY141">
        <v>1.6516844315577588E-2</v>
      </c>
      <c r="BZ141">
        <v>5.5607996113485769E-2</v>
      </c>
      <c r="CA141">
        <v>5.298716714516611E-3</v>
      </c>
      <c r="CB141">
        <v>8.4389716587851549E-3</v>
      </c>
      <c r="CC141">
        <v>8.4389716587851549E-3</v>
      </c>
      <c r="CD141">
        <v>-6.2791147985905502E-3</v>
      </c>
      <c r="CE141">
        <v>1.1541617718531436E-2</v>
      </c>
      <c r="CF141">
        <v>3.3666832205817412E-2</v>
      </c>
    </row>
    <row r="142" spans="5:84" x14ac:dyDescent="0.25">
      <c r="E142">
        <v>9.3931765887897423E-3</v>
      </c>
      <c r="F142">
        <v>-1.7610308704601563E-2</v>
      </c>
      <c r="G142">
        <v>-1.1786503803692505E-2</v>
      </c>
      <c r="H142">
        <v>-1.7584408361728199E-2</v>
      </c>
      <c r="I142">
        <v>9.3931765887897423E-3</v>
      </c>
      <c r="J142">
        <v>9.7170758107789079E-3</v>
      </c>
      <c r="K142">
        <v>1.7495930085605349E-2</v>
      </c>
      <c r="L142">
        <v>6.4172807877555693E-2</v>
      </c>
      <c r="M142">
        <v>3.7245475822384244E-2</v>
      </c>
      <c r="N142">
        <v>-5.9400475388213803E-3</v>
      </c>
      <c r="O142">
        <v>2.6659696789324228E-2</v>
      </c>
      <c r="P142">
        <v>-5.9400475388213803E-3</v>
      </c>
      <c r="Q142">
        <v>7.964162364336641E-2</v>
      </c>
      <c r="R142">
        <v>6.688739227495788E-2</v>
      </c>
      <c r="S142">
        <v>-2.9828686433921503E-2</v>
      </c>
      <c r="T142">
        <v>-2.4091669458190468E-2</v>
      </c>
      <c r="U142">
        <v>-2.7079743100195841E-2</v>
      </c>
      <c r="V142">
        <v>1.3562552881950074E-2</v>
      </c>
      <c r="W142">
        <v>5.1076521159755028E-2</v>
      </c>
      <c r="X142">
        <v>-6.9899441502775383E-3</v>
      </c>
      <c r="Y142">
        <v>4.2694737393868865E-2</v>
      </c>
      <c r="Z142">
        <v>-4.4207880880852146E-3</v>
      </c>
      <c r="AA142">
        <v>3.1074952652409504E-2</v>
      </c>
      <c r="AB142">
        <v>1.0370402399390077E-2</v>
      </c>
      <c r="AC142">
        <v>3.686677959655893E-2</v>
      </c>
      <c r="AD142">
        <v>5.822984589091279E-2</v>
      </c>
      <c r="AE142">
        <v>4.1401064178506031E-2</v>
      </c>
      <c r="AF142">
        <v>3.1074952652409504E-2</v>
      </c>
      <c r="AG142">
        <v>1.6972920204963993E-2</v>
      </c>
      <c r="AH142">
        <v>3.8975825087004368E-2</v>
      </c>
      <c r="AI142">
        <v>2.2623760786165126E-3</v>
      </c>
      <c r="AJ142">
        <v>-4.7678768002079597E-3</v>
      </c>
      <c r="AK142">
        <v>-1.7267448721891343E-2</v>
      </c>
      <c r="AL142">
        <v>4.712520954975985E-2</v>
      </c>
      <c r="AM142">
        <v>4.0012669261075329E-2</v>
      </c>
      <c r="AN142">
        <v>2.0088361211651862E-2</v>
      </c>
      <c r="AO142">
        <v>-2.9689230315761872E-2</v>
      </c>
      <c r="AP142">
        <v>2.5813241443049972E-2</v>
      </c>
      <c r="AQ142">
        <v>3.572119546656477E-2</v>
      </c>
      <c r="AR142">
        <v>-4.3156897156642615E-3</v>
      </c>
      <c r="AS142">
        <v>-4.3156897156642615E-3</v>
      </c>
      <c r="AT142">
        <v>-4.6708869927067909E-3</v>
      </c>
      <c r="AU142">
        <v>-2.0250719359778457E-2</v>
      </c>
      <c r="AV142">
        <v>3.5384407104235183E-2</v>
      </c>
      <c r="AW142">
        <v>4.9826750097854977E-2</v>
      </c>
      <c r="AX142">
        <v>2.5064090758905144E-2</v>
      </c>
      <c r="AY142">
        <v>-4.4178412681546486E-2</v>
      </c>
      <c r="AZ142">
        <v>7.782570440883263E-3</v>
      </c>
      <c r="BA142">
        <v>5.5065413884504699E-2</v>
      </c>
      <c r="BB142">
        <v>2.6065458850608458E-2</v>
      </c>
      <c r="BC142">
        <v>9.1948795366065816E-3</v>
      </c>
      <c r="BD142">
        <v>8.0905448128703372E-2</v>
      </c>
      <c r="BE142">
        <v>8.3954985423407069E-2</v>
      </c>
      <c r="BF142">
        <v>8.1902137604933367E-4</v>
      </c>
      <c r="BG142">
        <v>1.7755252354665074E-2</v>
      </c>
      <c r="BH142">
        <v>9.3828436575455476E-3</v>
      </c>
      <c r="BI142">
        <v>1.438822523254063E-2</v>
      </c>
      <c r="BJ142">
        <v>-5.6479260948807397E-3</v>
      </c>
      <c r="BK142">
        <v>-1.0411602581700818E-2</v>
      </c>
      <c r="BL142">
        <v>5.1311831185705592E-2</v>
      </c>
      <c r="BM142">
        <v>2.3670163170934566E-2</v>
      </c>
      <c r="BN142">
        <v>-3.8647885838327845E-2</v>
      </c>
      <c r="BO142">
        <v>2.8388813178648942E-2</v>
      </c>
      <c r="BP142">
        <v>1.4046474575918344E-4</v>
      </c>
      <c r="BQ142">
        <v>8.9824635231341987E-3</v>
      </c>
      <c r="BR142">
        <v>8.9824635231341987E-3</v>
      </c>
      <c r="BS142">
        <v>2.4200711097483785E-2</v>
      </c>
      <c r="BT142">
        <v>-1.237525801544076E-2</v>
      </c>
      <c r="BU142">
        <v>-1.2165923406705192E-2</v>
      </c>
      <c r="BV142">
        <v>3.5297038714624196E-2</v>
      </c>
      <c r="BW142">
        <v>1.9505721157921263E-2</v>
      </c>
      <c r="BX142">
        <v>-5.1139460589089136E-4</v>
      </c>
      <c r="BY142">
        <v>-1.1970992328649843E-3</v>
      </c>
      <c r="BZ142">
        <v>-1.0244299024659231E-2</v>
      </c>
      <c r="CA142">
        <v>-8.7855761240520081E-3</v>
      </c>
      <c r="CB142">
        <v>-4.5838374311665209E-2</v>
      </c>
      <c r="CC142">
        <v>-4.5838374311665209E-2</v>
      </c>
      <c r="CD142">
        <v>-1.0885351359263218E-2</v>
      </c>
      <c r="CE142">
        <v>-9.1056211698683498E-3</v>
      </c>
      <c r="CF142">
        <v>1.2383807427662152E-2</v>
      </c>
    </row>
    <row r="143" spans="5:84" x14ac:dyDescent="0.25">
      <c r="E143">
        <v>8.1318425498102531E-3</v>
      </c>
      <c r="F143">
        <v>-2.3921772031315292E-2</v>
      </c>
      <c r="G143">
        <v>-1.2487719976358891E-2</v>
      </c>
      <c r="H143">
        <v>-1.2536731826650493E-2</v>
      </c>
      <c r="I143">
        <v>8.1318425498102531E-3</v>
      </c>
      <c r="J143">
        <v>8.9705705511937683E-3</v>
      </c>
      <c r="K143">
        <v>2.1114435011010402E-2</v>
      </c>
      <c r="L143">
        <v>6.3585260538317645E-2</v>
      </c>
      <c r="M143">
        <v>3.9776589688051311E-2</v>
      </c>
      <c r="N143">
        <v>-1.6525399373044647E-3</v>
      </c>
      <c r="O143">
        <v>2.9387430373497669E-2</v>
      </c>
      <c r="P143">
        <v>-1.6525399373044647E-3</v>
      </c>
      <c r="Q143">
        <v>8.2132863991508376E-2</v>
      </c>
      <c r="R143">
        <v>6.8848375278072749E-2</v>
      </c>
      <c r="S143">
        <v>-3.6532463337963283E-2</v>
      </c>
      <c r="T143">
        <v>-2.9555851655540089E-2</v>
      </c>
      <c r="U143">
        <v>-3.2098306926351627E-2</v>
      </c>
      <c r="V143">
        <v>1.8664249201173544E-2</v>
      </c>
      <c r="W143">
        <v>5.494940647379104E-2</v>
      </c>
      <c r="X143">
        <v>-5.0316215374253126E-3</v>
      </c>
      <c r="Y143">
        <v>3.9668802999370978E-2</v>
      </c>
      <c r="Z143">
        <v>-7.4143426348644015E-3</v>
      </c>
      <c r="AA143">
        <v>3.6821415637861232E-2</v>
      </c>
      <c r="AB143">
        <v>2.1971409149594723E-2</v>
      </c>
      <c r="AC143">
        <v>3.445454510508017E-2</v>
      </c>
      <c r="AD143">
        <v>5.8893777861358965E-2</v>
      </c>
      <c r="AE143">
        <v>4.4951957709173318E-2</v>
      </c>
      <c r="AF143">
        <v>3.6821415637861232E-2</v>
      </c>
      <c r="AG143">
        <v>1.3796322558316698E-2</v>
      </c>
      <c r="AH143">
        <v>4.1645145276134388E-2</v>
      </c>
      <c r="AI143">
        <v>4.3679558577385258E-3</v>
      </c>
      <c r="AJ143">
        <v>-1.2014100699765162E-2</v>
      </c>
      <c r="AK143">
        <v>-6.2526829608985368E-3</v>
      </c>
      <c r="AL143">
        <v>3.5097861511000639E-2</v>
      </c>
      <c r="AM143">
        <v>3.9810891393351533E-2</v>
      </c>
      <c r="AN143">
        <v>2.2883262072748767E-2</v>
      </c>
      <c r="AO143">
        <v>-2.9083688720004108E-2</v>
      </c>
      <c r="AP143">
        <v>2.7173909509373317E-2</v>
      </c>
      <c r="AQ143">
        <v>2.460249432090128E-2</v>
      </c>
      <c r="AR143">
        <v>1.335062852196367E-3</v>
      </c>
      <c r="AS143">
        <v>1.335062852196367E-3</v>
      </c>
      <c r="AT143">
        <v>-8.8154097437594947E-3</v>
      </c>
      <c r="AU143">
        <v>-1.775690540264363E-2</v>
      </c>
      <c r="AV143">
        <v>3.589756355279089E-2</v>
      </c>
      <c r="AW143">
        <v>4.9657687792301564E-2</v>
      </c>
      <c r="AX143">
        <v>2.9438183198691736E-2</v>
      </c>
      <c r="AY143">
        <v>-5.2714942237805873E-2</v>
      </c>
      <c r="AZ143">
        <v>8.3069023537410969E-3</v>
      </c>
      <c r="BA143">
        <v>5.5711476754198408E-2</v>
      </c>
      <c r="BB143">
        <v>3.2263537786813679E-2</v>
      </c>
      <c r="BC143">
        <v>1.0748604752486179E-2</v>
      </c>
      <c r="BD143">
        <v>8.3954985430436557E-2</v>
      </c>
      <c r="BE143">
        <v>8.874146008434225E-2</v>
      </c>
      <c r="BF143">
        <v>4.2964181985970518E-3</v>
      </c>
      <c r="BG143">
        <v>1.37679029153423E-2</v>
      </c>
      <c r="BH143">
        <v>3.062474910722035E-3</v>
      </c>
      <c r="BI143">
        <v>1.6042318782402309E-2</v>
      </c>
      <c r="BJ143">
        <v>-1.9299037250472828E-2</v>
      </c>
      <c r="BK143">
        <v>-1.2785756769489121E-2</v>
      </c>
      <c r="BL143">
        <v>5.5692406591276222E-2</v>
      </c>
      <c r="BM143">
        <v>2.2097411248682142E-2</v>
      </c>
      <c r="BN143">
        <v>-4.2207387292834686E-2</v>
      </c>
      <c r="BO143">
        <v>2.9136010605312013E-2</v>
      </c>
      <c r="BP143">
        <v>-8.7342933617184926E-4</v>
      </c>
      <c r="BQ143">
        <v>8.4978448329340317E-3</v>
      </c>
      <c r="BR143">
        <v>8.4978448329340317E-3</v>
      </c>
      <c r="BS143">
        <v>2.6930235848364847E-2</v>
      </c>
      <c r="BT143">
        <v>-1.6156832730061299E-2</v>
      </c>
      <c r="BU143">
        <v>-1.6669245433658608E-2</v>
      </c>
      <c r="BV143">
        <v>3.810439651310249E-2</v>
      </c>
      <c r="BW143">
        <v>1.6442065411638451E-2</v>
      </c>
      <c r="BX143">
        <v>2.2463157464343575E-3</v>
      </c>
      <c r="BY143">
        <v>3.7052840416762489E-4</v>
      </c>
      <c r="BZ143">
        <v>-1.3246507786713102E-2</v>
      </c>
      <c r="CA143">
        <v>-1.0432459113304204E-2</v>
      </c>
      <c r="CB143">
        <v>-5.0489683925762141E-2</v>
      </c>
      <c r="CC143">
        <v>-5.0489683925762141E-2</v>
      </c>
      <c r="CD143">
        <v>-1.679434111650574E-2</v>
      </c>
      <c r="CE143">
        <v>-7.3801601944428197E-3</v>
      </c>
      <c r="CF143">
        <v>1.7117409546081375E-2</v>
      </c>
    </row>
    <row r="144" spans="5:84" x14ac:dyDescent="0.25">
      <c r="E144">
        <v>-1.9551576578415761E-2</v>
      </c>
      <c r="F144">
        <v>-2.9278876070571586E-3</v>
      </c>
      <c r="G144">
        <v>-2.0584975397169858E-5</v>
      </c>
      <c r="H144">
        <v>8.6297654063104717E-2</v>
      </c>
      <c r="I144">
        <v>-1.9551576578415761E-2</v>
      </c>
      <c r="J144">
        <v>-1.1011531440332276E-2</v>
      </c>
      <c r="K144">
        <v>4.9234117243579165E-2</v>
      </c>
      <c r="L144">
        <v>2.3373487459609876E-2</v>
      </c>
      <c r="M144">
        <v>4.0070972149046646E-3</v>
      </c>
      <c r="N144">
        <v>3.4827837391553262E-2</v>
      </c>
      <c r="O144">
        <v>3.4847225806166393E-2</v>
      </c>
      <c r="P144">
        <v>3.4827837391553262E-2</v>
      </c>
      <c r="Q144">
        <v>3.4094999799784309E-2</v>
      </c>
      <c r="R144">
        <v>-7.7018663759743769E-2</v>
      </c>
      <c r="S144">
        <v>6.820518542750767E-2</v>
      </c>
      <c r="T144">
        <v>6.8998922067883522E-2</v>
      </c>
      <c r="U144">
        <v>5.3236730143288141E-2</v>
      </c>
      <c r="V144">
        <v>-7.2745644811890858E-3</v>
      </c>
      <c r="W144">
        <v>1.4587737877617912E-2</v>
      </c>
      <c r="X144">
        <v>4.7676305846358208E-3</v>
      </c>
      <c r="Y144">
        <v>6.9121839660123405E-2</v>
      </c>
      <c r="Z144">
        <v>1.1364271789227859E-2</v>
      </c>
      <c r="AA144">
        <v>5.9564058724184132E-3</v>
      </c>
      <c r="AB144">
        <v>7.5503150034970365E-2</v>
      </c>
      <c r="AC144">
        <v>3.9575147498170093E-3</v>
      </c>
      <c r="AD144">
        <v>5.751234739981792E-3</v>
      </c>
      <c r="AE144">
        <v>6.411833994111521E-3</v>
      </c>
      <c r="AF144">
        <v>5.9564058724184132E-3</v>
      </c>
      <c r="AG144">
        <v>-1.7862526999168696E-2</v>
      </c>
      <c r="AH144">
        <v>1.0469396017361854E-3</v>
      </c>
      <c r="AI144">
        <v>3.5920556099246381E-2</v>
      </c>
      <c r="AJ144">
        <v>-2.3898750777153546E-2</v>
      </c>
      <c r="AK144">
        <v>8.3274466712324774E-2</v>
      </c>
      <c r="AL144">
        <v>1.8180631114330895E-2</v>
      </c>
      <c r="AM144">
        <v>5.9586065592020232E-3</v>
      </c>
      <c r="AN144">
        <v>-1.3640561961101735E-2</v>
      </c>
      <c r="AO144">
        <v>-3.42664461561622E-2</v>
      </c>
      <c r="AP144">
        <v>8.7222015461872748E-3</v>
      </c>
      <c r="AQ144">
        <v>-5.3685146557119298E-2</v>
      </c>
      <c r="AR144">
        <v>2.0892821380232768E-2</v>
      </c>
      <c r="AS144">
        <v>2.0892821380232768E-2</v>
      </c>
      <c r="AT144">
        <v>1.8504522341164953E-2</v>
      </c>
      <c r="AU144">
        <v>-3.1428944758917221E-2</v>
      </c>
      <c r="AV144">
        <v>-5.508761778146698E-2</v>
      </c>
      <c r="AW144">
        <v>-2.013909425355713E-2</v>
      </c>
      <c r="AX144">
        <v>5.9491922133271813E-3</v>
      </c>
      <c r="AY144">
        <v>4.1628961152253285E-3</v>
      </c>
      <c r="AZ144">
        <v>3.2669353488667618E-2</v>
      </c>
      <c r="BA144">
        <v>-9.0982407514839658E-3</v>
      </c>
      <c r="BB144">
        <v>5.4327332016619406E-2</v>
      </c>
      <c r="BC144">
        <v>-9.1705276655024148E-3</v>
      </c>
      <c r="BD144">
        <v>8.1902137891723403E-4</v>
      </c>
      <c r="BE144">
        <v>4.2964181944754459E-3</v>
      </c>
      <c r="BF144">
        <v>0.10646793645453102</v>
      </c>
      <c r="BG144">
        <v>4.9060868223325033E-2</v>
      </c>
      <c r="BH144">
        <v>2.0529575319599286E-3</v>
      </c>
      <c r="BI144">
        <v>2.6371184815873486E-2</v>
      </c>
      <c r="BJ144">
        <v>1.9187741841625625E-2</v>
      </c>
      <c r="BK144">
        <v>2.1284611529568676E-3</v>
      </c>
      <c r="BL144">
        <v>3.8014267088282941E-2</v>
      </c>
      <c r="BM144">
        <v>2.6619510224815401E-2</v>
      </c>
      <c r="BN144">
        <v>2.8308181938471899E-2</v>
      </c>
      <c r="BO144">
        <v>4.6150760208507613E-3</v>
      </c>
      <c r="BP144">
        <v>-2.9092321498532109E-3</v>
      </c>
      <c r="BQ144">
        <v>-1.136098459729068E-2</v>
      </c>
      <c r="BR144">
        <v>-1.136098459729068E-2</v>
      </c>
      <c r="BS144">
        <v>1.2844525295004558E-2</v>
      </c>
      <c r="BT144">
        <v>-5.0160324709933229E-2</v>
      </c>
      <c r="BU144">
        <v>3.1707170817000641E-2</v>
      </c>
      <c r="BV144">
        <v>-2.9102156723474049E-2</v>
      </c>
      <c r="BW144">
        <v>-2.7013560289387561E-3</v>
      </c>
      <c r="BX144">
        <v>6.4252686507849877E-2</v>
      </c>
      <c r="BY144">
        <v>6.0292373983262815E-2</v>
      </c>
      <c r="BZ144">
        <v>-2.7497506822686535E-4</v>
      </c>
      <c r="CA144">
        <v>4.6924312293500095E-2</v>
      </c>
      <c r="CB144">
        <v>-2.240683238129329E-2</v>
      </c>
      <c r="CC144">
        <v>-2.240683238129329E-2</v>
      </c>
      <c r="CD144">
        <v>-3.8134388168739014E-2</v>
      </c>
      <c r="CE144">
        <v>2.4500413491453571E-2</v>
      </c>
      <c r="CF144">
        <v>4.2157742703727422E-2</v>
      </c>
    </row>
    <row r="145" spans="5:84" x14ac:dyDescent="0.25">
      <c r="E145">
        <v>-7.0761812597028406E-2</v>
      </c>
      <c r="F145">
        <v>8.2687551573717488E-2</v>
      </c>
      <c r="G145">
        <v>2.7304028759057075E-2</v>
      </c>
      <c r="H145">
        <v>1.7839615032862854E-2</v>
      </c>
      <c r="I145">
        <v>-7.0761812597028406E-2</v>
      </c>
      <c r="J145">
        <v>-6.518841275214049E-2</v>
      </c>
      <c r="K145">
        <v>1.9287387980970461E-2</v>
      </c>
      <c r="L145">
        <v>8.874655281758731E-2</v>
      </c>
      <c r="M145">
        <v>8.5768801352886781E-4</v>
      </c>
      <c r="N145">
        <v>-1.3955771378665993E-2</v>
      </c>
      <c r="O145">
        <v>2.8140800030280411E-2</v>
      </c>
      <c r="P145">
        <v>-1.3955771378665993E-2</v>
      </c>
      <c r="Q145">
        <v>1.5820637911052426E-2</v>
      </c>
      <c r="R145">
        <v>-6.0640482430599107E-2</v>
      </c>
      <c r="S145">
        <v>6.9461680068796716E-2</v>
      </c>
      <c r="T145">
        <v>5.7157984345267254E-2</v>
      </c>
      <c r="U145">
        <v>9.6726865609348123E-2</v>
      </c>
      <c r="V145">
        <v>-1.9732210640478864E-2</v>
      </c>
      <c r="W145">
        <v>-5.5763162274745315E-2</v>
      </c>
      <c r="X145">
        <v>2.4643861765994257E-2</v>
      </c>
      <c r="Y145">
        <v>4.27179519139676E-2</v>
      </c>
      <c r="Z145">
        <v>-4.3636085802030267E-2</v>
      </c>
      <c r="AA145">
        <v>3.2175610385761499E-2</v>
      </c>
      <c r="AB145">
        <v>4.9146733535634923E-3</v>
      </c>
      <c r="AC145">
        <v>3.7646009532197267E-2</v>
      </c>
      <c r="AD145">
        <v>5.0590903037574964E-2</v>
      </c>
      <c r="AE145">
        <v>2.2591160104296681E-2</v>
      </c>
      <c r="AF145">
        <v>3.2175610385761499E-2</v>
      </c>
      <c r="AG145">
        <v>-2.9935318168269054E-2</v>
      </c>
      <c r="AH145">
        <v>6.5846963722236418E-3</v>
      </c>
      <c r="AI145">
        <v>3.8586389543517563E-2</v>
      </c>
      <c r="AJ145">
        <v>6.9540944853509812E-2</v>
      </c>
      <c r="AK145">
        <v>5.4517586349322467E-3</v>
      </c>
      <c r="AL145">
        <v>3.3632324046842688E-2</v>
      </c>
      <c r="AM145">
        <v>2.8024997925278572E-2</v>
      </c>
      <c r="AN145">
        <v>-6.1781817573301423E-2</v>
      </c>
      <c r="AO145">
        <v>-7.7578083664707198E-3</v>
      </c>
      <c r="AP145">
        <v>5.3772876840498141E-2</v>
      </c>
      <c r="AQ145">
        <v>7.826125119788141E-3</v>
      </c>
      <c r="AR145">
        <v>-1.6852740793426302E-2</v>
      </c>
      <c r="AS145">
        <v>-1.6852740793426302E-2</v>
      </c>
      <c r="AT145">
        <v>1.0772671940788792E-2</v>
      </c>
      <c r="AU145">
        <v>3.1830007134299454E-2</v>
      </c>
      <c r="AV145">
        <v>1.302294107694163E-2</v>
      </c>
      <c r="AW145">
        <v>-2.2670055448260118E-2</v>
      </c>
      <c r="AX145">
        <v>3.6915483755412759E-2</v>
      </c>
      <c r="AY145">
        <v>-2.5546158436918487E-2</v>
      </c>
      <c r="AZ145">
        <v>1.8345646056871778E-2</v>
      </c>
      <c r="BA145">
        <v>2.2352008443447258E-2</v>
      </c>
      <c r="BB145">
        <v>3.688154457697046E-3</v>
      </c>
      <c r="BC145">
        <v>-3.0097951487701446E-3</v>
      </c>
      <c r="BD145">
        <v>1.7755252349237638E-2</v>
      </c>
      <c r="BE145">
        <v>1.3767902902930451E-2</v>
      </c>
      <c r="BF145">
        <v>4.9060868214856779E-2</v>
      </c>
      <c r="BG145">
        <v>0.17721902132812983</v>
      </c>
      <c r="BH145">
        <v>4.5459378404931305E-2</v>
      </c>
      <c r="BI145">
        <v>5.3366348246505824E-2</v>
      </c>
      <c r="BJ145">
        <v>0.10920509441690274</v>
      </c>
      <c r="BK145">
        <v>-7.7705265000865831E-3</v>
      </c>
      <c r="BL145">
        <v>-2.2510048834575691E-2</v>
      </c>
      <c r="BM145">
        <v>-5.3407928459583864E-2</v>
      </c>
      <c r="BN145">
        <v>-6.852153068535094E-3</v>
      </c>
      <c r="BO145">
        <v>-5.4535760522463894E-3</v>
      </c>
      <c r="BP145">
        <v>-1.502200084541605E-4</v>
      </c>
      <c r="BQ145">
        <v>4.6132604394838794E-2</v>
      </c>
      <c r="BR145">
        <v>4.6132604394838794E-2</v>
      </c>
      <c r="BS145">
        <v>-1.9717471671281239E-2</v>
      </c>
      <c r="BT145">
        <v>3.5768863749322866E-2</v>
      </c>
      <c r="BU145">
        <v>9.6087649094472483E-2</v>
      </c>
      <c r="BV145">
        <v>2.9179381534149673E-2</v>
      </c>
      <c r="BW145">
        <v>3.8206007850109858E-2</v>
      </c>
      <c r="BX145">
        <v>-7.0318472400685006E-3</v>
      </c>
      <c r="BY145">
        <v>5.0233856273296795E-3</v>
      </c>
      <c r="BZ145">
        <v>-3.1569521269464107E-2</v>
      </c>
      <c r="CA145">
        <v>2.1967865827514643E-3</v>
      </c>
      <c r="CB145">
        <v>-8.6172443849920566E-2</v>
      </c>
      <c r="CC145">
        <v>-8.6172443849920566E-2</v>
      </c>
      <c r="CD145">
        <v>2.1154505038114502E-2</v>
      </c>
      <c r="CE145">
        <v>5.611384322575963E-3</v>
      </c>
      <c r="CF145">
        <v>2.4494992328697451E-3</v>
      </c>
    </row>
    <row r="146" spans="5:84" x14ac:dyDescent="0.25">
      <c r="E146">
        <v>3.2665341841532192E-2</v>
      </c>
      <c r="F146">
        <v>5.2554324042754688E-2</v>
      </c>
      <c r="G146">
        <v>3.2025390995153599E-2</v>
      </c>
      <c r="H146">
        <v>-8.9877013083072693E-3</v>
      </c>
      <c r="I146">
        <v>3.2665341841532192E-2</v>
      </c>
      <c r="J146">
        <v>3.3621752736710031E-2</v>
      </c>
      <c r="K146">
        <v>1.5719768147818863E-2</v>
      </c>
      <c r="L146">
        <v>1.1468357725085337E-2</v>
      </c>
      <c r="M146">
        <v>2.7486378650014243E-2</v>
      </c>
      <c r="N146">
        <v>-1.2618472559132676E-2</v>
      </c>
      <c r="O146">
        <v>1.4128852377839965E-2</v>
      </c>
      <c r="P146">
        <v>-1.2618472559132676E-2</v>
      </c>
      <c r="Q146">
        <v>-2.5082725531343414E-2</v>
      </c>
      <c r="R146">
        <v>-3.3132480387330576E-2</v>
      </c>
      <c r="S146">
        <v>5.4489727113787446E-2</v>
      </c>
      <c r="T146">
        <v>4.4340425706734396E-2</v>
      </c>
      <c r="U146">
        <v>1.1633505318313031E-2</v>
      </c>
      <c r="V146">
        <v>-3.7468761718455826E-2</v>
      </c>
      <c r="W146">
        <v>1.726918127633259E-2</v>
      </c>
      <c r="X146">
        <v>-1.2048163584988295E-2</v>
      </c>
      <c r="Y146">
        <v>9.318768568495478E-3</v>
      </c>
      <c r="Z146">
        <v>2.551503408394952E-2</v>
      </c>
      <c r="AA146">
        <v>4.5837050820604908E-3</v>
      </c>
      <c r="AB146">
        <v>-2.3627773830004195E-3</v>
      </c>
      <c r="AC146">
        <v>4.3035320626437043E-2</v>
      </c>
      <c r="AD146">
        <v>2.4748776108227913E-2</v>
      </c>
      <c r="AE146">
        <v>1.0764714338611231E-2</v>
      </c>
      <c r="AF146">
        <v>4.5837050820604908E-3</v>
      </c>
      <c r="AG146">
        <v>3.7978266279520057E-2</v>
      </c>
      <c r="AH146">
        <v>1.6107363945953121E-2</v>
      </c>
      <c r="AI146">
        <v>4.4365646367221234E-3</v>
      </c>
      <c r="AJ146">
        <v>5.8551346526067083E-2</v>
      </c>
      <c r="AK146">
        <v>-2.5255311244223491E-2</v>
      </c>
      <c r="AL146">
        <v>9.8882220524946302E-2</v>
      </c>
      <c r="AM146">
        <v>2.3160385500116662E-2</v>
      </c>
      <c r="AN146">
        <v>4.456918407949062E-2</v>
      </c>
      <c r="AO146">
        <v>2.9588371848366518E-2</v>
      </c>
      <c r="AP146">
        <v>2.4967452589385888E-2</v>
      </c>
      <c r="AQ146">
        <v>-1.9951166744902341E-2</v>
      </c>
      <c r="AR146">
        <v>-9.8925416731086568E-3</v>
      </c>
      <c r="AS146">
        <v>-9.8925416731086568E-3</v>
      </c>
      <c r="AT146">
        <v>3.153035094920871E-2</v>
      </c>
      <c r="AU146">
        <v>1.3197883489377144E-2</v>
      </c>
      <c r="AV146">
        <v>-1.1537345307515323E-2</v>
      </c>
      <c r="AW146">
        <v>1.7049230579158609E-2</v>
      </c>
      <c r="AX146">
        <v>-6.7897705883595061E-2</v>
      </c>
      <c r="AY146">
        <v>-1.6094822216106072E-2</v>
      </c>
      <c r="AZ146">
        <v>1.1442818051895925E-3</v>
      </c>
      <c r="BA146">
        <v>1.9375738510544846E-2</v>
      </c>
      <c r="BB146">
        <v>-2.4550615502472409E-2</v>
      </c>
      <c r="BC146">
        <v>6.8603699562221759E-3</v>
      </c>
      <c r="BD146">
        <v>9.38284366422798E-3</v>
      </c>
      <c r="BE146">
        <v>3.0624749104228716E-3</v>
      </c>
      <c r="BF146">
        <v>2.0529575359868324E-3</v>
      </c>
      <c r="BG146">
        <v>4.5459378418021279E-2</v>
      </c>
      <c r="BH146">
        <v>7.6121768956734143E-2</v>
      </c>
      <c r="BI146">
        <v>1.5241724128500778E-4</v>
      </c>
      <c r="BJ146">
        <v>9.6673151960526088E-2</v>
      </c>
      <c r="BK146">
        <v>2.7687708607337463E-2</v>
      </c>
      <c r="BL146">
        <v>-1.7479917316606558E-2</v>
      </c>
      <c r="BM146">
        <v>4.149461031739049E-3</v>
      </c>
      <c r="BN146">
        <v>-1.9440166774372283E-2</v>
      </c>
      <c r="BO146">
        <v>1.7052444628983587E-2</v>
      </c>
      <c r="BP146">
        <v>2.0863594864986693E-2</v>
      </c>
      <c r="BQ146">
        <v>2.818147724994978E-2</v>
      </c>
      <c r="BR146">
        <v>2.818147724994978E-2</v>
      </c>
      <c r="BS146">
        <v>1.2494198719939772E-2</v>
      </c>
      <c r="BT146">
        <v>3.4685009357467142E-2</v>
      </c>
      <c r="BU146">
        <v>6.6163317110298492E-3</v>
      </c>
      <c r="BV146">
        <v>-4.7558932944487542E-3</v>
      </c>
      <c r="BW146">
        <v>4.3760772678126864E-2</v>
      </c>
      <c r="BX146">
        <v>-1.970140901814757E-2</v>
      </c>
      <c r="BY146">
        <v>-1.4674310705028365E-2</v>
      </c>
      <c r="BZ146">
        <v>2.1914994120553602E-2</v>
      </c>
      <c r="CA146">
        <v>5.4174274456261773E-3</v>
      </c>
      <c r="CB146">
        <v>-9.2497456899014729E-3</v>
      </c>
      <c r="CC146">
        <v>-9.2497456899014729E-3</v>
      </c>
      <c r="CD146">
        <v>3.8683360945327538E-2</v>
      </c>
      <c r="CE146">
        <v>-1.0131353378251134E-2</v>
      </c>
      <c r="CF146">
        <v>-1.8536486902721527E-2</v>
      </c>
    </row>
    <row r="147" spans="5:84" x14ac:dyDescent="0.25">
      <c r="E147">
        <v>-7.4616682339362639E-2</v>
      </c>
      <c r="F147">
        <v>2.0871950228721396E-2</v>
      </c>
      <c r="G147">
        <v>6.8495255002099451E-3</v>
      </c>
      <c r="H147">
        <v>0.14315135902660328</v>
      </c>
      <c r="I147">
        <v>-7.4616682339362639E-2</v>
      </c>
      <c r="J147">
        <v>-8.7136256984203853E-2</v>
      </c>
      <c r="K147">
        <v>3.3239353978963479E-3</v>
      </c>
      <c r="L147">
        <v>4.9113285077198976E-2</v>
      </c>
      <c r="M147">
        <v>1.1214084365049143E-2</v>
      </c>
      <c r="N147">
        <v>2.3924510288871867E-2</v>
      </c>
      <c r="O147">
        <v>-1.8081008968475101E-2</v>
      </c>
      <c r="P147">
        <v>2.3924510288871867E-2</v>
      </c>
      <c r="Q147">
        <v>-7.147419445150964E-2</v>
      </c>
      <c r="R147">
        <v>5.6352379999663471E-3</v>
      </c>
      <c r="S147">
        <v>-6.8499255110681098E-2</v>
      </c>
      <c r="T147">
        <v>-7.0059004106348938E-2</v>
      </c>
      <c r="U147">
        <v>1.4235830793122545E-2</v>
      </c>
      <c r="V147">
        <v>-2.7958980227591947E-2</v>
      </c>
      <c r="W147">
        <v>3.3947677295833756E-2</v>
      </c>
      <c r="X147">
        <v>2.1897031910827668E-2</v>
      </c>
      <c r="Y147">
        <v>5.1459346363168679E-2</v>
      </c>
      <c r="Z147">
        <v>-8.5916248105586512E-2</v>
      </c>
      <c r="AA147">
        <v>3.388633968551763E-2</v>
      </c>
      <c r="AB147">
        <v>3.1927874646125953E-2</v>
      </c>
      <c r="AC147">
        <v>-4.0715262618610762E-2</v>
      </c>
      <c r="AD147">
        <v>9.2417746132791231E-3</v>
      </c>
      <c r="AE147">
        <v>7.2529634974951462E-2</v>
      </c>
      <c r="AF147">
        <v>3.388633968551763E-2</v>
      </c>
      <c r="AG147">
        <v>-5.5038788065159591E-2</v>
      </c>
      <c r="AH147">
        <v>1.9515568471238968E-2</v>
      </c>
      <c r="AI147">
        <v>-3.0020126014342084E-2</v>
      </c>
      <c r="AJ147">
        <v>-4.3822730323061075E-2</v>
      </c>
      <c r="AK147">
        <v>-4.5591564540810384E-3</v>
      </c>
      <c r="AL147">
        <v>4.0219735901947509E-2</v>
      </c>
      <c r="AM147">
        <v>-4.8710386949888586E-2</v>
      </c>
      <c r="AN147">
        <v>2.0483482520593635E-2</v>
      </c>
      <c r="AO147">
        <v>3.3167363398674821E-3</v>
      </c>
      <c r="AP147">
        <v>6.6626648328383026E-2</v>
      </c>
      <c r="AQ147">
        <v>5.2786978584757983E-2</v>
      </c>
      <c r="AR147">
        <v>2.6761942969855443E-2</v>
      </c>
      <c r="AS147">
        <v>2.6761942969855443E-2</v>
      </c>
      <c r="AT147">
        <v>8.5866173262489603E-2</v>
      </c>
      <c r="AU147">
        <v>-7.0121487083794967E-3</v>
      </c>
      <c r="AV147">
        <v>5.4260912951643377E-2</v>
      </c>
      <c r="AW147">
        <v>-8.982574677747629E-4</v>
      </c>
      <c r="AX147">
        <v>-0.12124229977866607</v>
      </c>
      <c r="AY147">
        <v>3.7994937927768889E-2</v>
      </c>
      <c r="AZ147">
        <v>9.4429929803036744E-2</v>
      </c>
      <c r="BA147">
        <v>3.8770899220977158E-2</v>
      </c>
      <c r="BB147">
        <v>-4.3442347714646029E-2</v>
      </c>
      <c r="BC147">
        <v>0.11568270204953807</v>
      </c>
      <c r="BD147">
        <v>1.4388225231234925E-2</v>
      </c>
      <c r="BE147">
        <v>1.6042318774127776E-2</v>
      </c>
      <c r="BF147">
        <v>2.6371184811533832E-2</v>
      </c>
      <c r="BG147">
        <v>5.3366348250457919E-2</v>
      </c>
      <c r="BH147">
        <v>1.524172325442219E-4</v>
      </c>
      <c r="BI147">
        <v>0.27479713066318556</v>
      </c>
      <c r="BJ147">
        <v>-4.1502583719456435E-2</v>
      </c>
      <c r="BK147">
        <v>-2.6269339573654016E-2</v>
      </c>
      <c r="BL147">
        <v>3.013822458588275E-2</v>
      </c>
      <c r="BM147">
        <v>1.3012014870619114E-2</v>
      </c>
      <c r="BN147">
        <v>3.3093313378219961E-2</v>
      </c>
      <c r="BO147">
        <v>-2.2947081726121255E-3</v>
      </c>
      <c r="BP147">
        <v>-3.0163568677358171E-2</v>
      </c>
      <c r="BQ147">
        <v>8.7294421983737325E-2</v>
      </c>
      <c r="BR147">
        <v>8.7294421983737325E-2</v>
      </c>
      <c r="BS147">
        <v>-3.2557944332899588E-2</v>
      </c>
      <c r="BT147">
        <v>-8.4109749450029109E-3</v>
      </c>
      <c r="BU147">
        <v>9.3706055692873436E-2</v>
      </c>
      <c r="BV147">
        <v>3.5067719946037287E-2</v>
      </c>
      <c r="BW147">
        <v>2.7951376366967345E-2</v>
      </c>
      <c r="BX147">
        <v>9.1903472865907804E-3</v>
      </c>
      <c r="BY147">
        <v>1.3475250798333491E-2</v>
      </c>
      <c r="BZ147">
        <v>4.7671770098012663E-2</v>
      </c>
      <c r="CA147">
        <v>4.0323445610059516E-2</v>
      </c>
      <c r="CB147">
        <v>2.3829488570582674E-2</v>
      </c>
      <c r="CC147">
        <v>2.3829488570582674E-2</v>
      </c>
      <c r="CD147">
        <v>-4.3744690378317339E-2</v>
      </c>
      <c r="CE147">
        <v>-2.3115930013756045E-2</v>
      </c>
      <c r="CF147">
        <v>-4.3614248144644714E-2</v>
      </c>
    </row>
    <row r="148" spans="5:84" x14ac:dyDescent="0.25">
      <c r="E148">
        <v>-1.6788133291504304E-3</v>
      </c>
      <c r="F148">
        <v>9.3726338468102605E-2</v>
      </c>
      <c r="G148">
        <v>2.9225581027210429E-2</v>
      </c>
      <c r="H148">
        <v>-6.6798252442684392E-2</v>
      </c>
      <c r="I148">
        <v>-1.6788133291504304E-3</v>
      </c>
      <c r="J148">
        <v>2.541477289020988E-3</v>
      </c>
      <c r="K148">
        <v>-1.5507829993241795E-2</v>
      </c>
      <c r="L148">
        <v>-2.7409044340509503E-5</v>
      </c>
      <c r="M148">
        <v>-1.2339912648902218E-2</v>
      </c>
      <c r="N148">
        <v>9.6734291253201543E-3</v>
      </c>
      <c r="O148">
        <v>1.3040623561702436E-2</v>
      </c>
      <c r="P148">
        <v>9.6734291253201543E-3</v>
      </c>
      <c r="Q148">
        <v>-2.3347984947501649E-2</v>
      </c>
      <c r="R148">
        <v>1.3682496327543647E-2</v>
      </c>
      <c r="S148">
        <v>0.14655898407091147</v>
      </c>
      <c r="T148">
        <v>0.1356011536978422</v>
      </c>
      <c r="U148">
        <v>7.844934127009387E-2</v>
      </c>
      <c r="V148">
        <v>-3.6758173006932154E-2</v>
      </c>
      <c r="W148">
        <v>-3.1339920032339708E-2</v>
      </c>
      <c r="X148">
        <v>4.727654589964797E-3</v>
      </c>
      <c r="Y148">
        <v>1.8811010101404679E-2</v>
      </c>
      <c r="Z148">
        <v>3.7017561787466707E-2</v>
      </c>
      <c r="AA148">
        <v>3.457608339128837E-4</v>
      </c>
      <c r="AB148">
        <v>-6.3919460957017338E-2</v>
      </c>
      <c r="AC148">
        <v>6.3680126139832316E-2</v>
      </c>
      <c r="AD148">
        <v>2.8843581041837818E-2</v>
      </c>
      <c r="AE148">
        <v>-2.3746343734848657E-2</v>
      </c>
      <c r="AF148">
        <v>3.457608339128837E-4</v>
      </c>
      <c r="AG148">
        <v>2.4612970853948229E-2</v>
      </c>
      <c r="AH148">
        <v>-2.620462155638556E-2</v>
      </c>
      <c r="AI148">
        <v>1.0643207846997238E-2</v>
      </c>
      <c r="AJ148">
        <v>8.374185005693513E-2</v>
      </c>
      <c r="AK148">
        <v>-5.3043478370192854E-2</v>
      </c>
      <c r="AL148">
        <v>0.1876110919219581</v>
      </c>
      <c r="AM148">
        <v>5.0921103189830202E-2</v>
      </c>
      <c r="AN148">
        <v>-1.0648897162702647E-2</v>
      </c>
      <c r="AO148">
        <v>-1.4812840306378527E-2</v>
      </c>
      <c r="AP148">
        <v>2.6199132591301633E-2</v>
      </c>
      <c r="AQ148">
        <v>-1.1439595167898858E-2</v>
      </c>
      <c r="AR148">
        <v>3.7871581152842948E-3</v>
      </c>
      <c r="AS148">
        <v>3.7871581152842948E-3</v>
      </c>
      <c r="AT148">
        <v>1.9102124740321219E-2</v>
      </c>
      <c r="AU148">
        <v>-1.5855768614742471E-2</v>
      </c>
      <c r="AV148">
        <v>1.4355893841714262E-2</v>
      </c>
      <c r="AW148">
        <v>-1.448241165671485E-2</v>
      </c>
      <c r="AX148">
        <v>-6.5441485966492186E-2</v>
      </c>
      <c r="AY148">
        <v>3.6930744388230519E-2</v>
      </c>
      <c r="AZ148">
        <v>-2.3290720743621623E-2</v>
      </c>
      <c r="BA148">
        <v>1.1667379925614119E-2</v>
      </c>
      <c r="BB148">
        <v>-5.5142502294950047E-3</v>
      </c>
      <c r="BC148">
        <v>-2.3923672459831513E-2</v>
      </c>
      <c r="BD148">
        <v>-5.6479260873927295E-3</v>
      </c>
      <c r="BE148">
        <v>-1.9299037249938755E-2</v>
      </c>
      <c r="BF148">
        <v>1.9187741846448891E-2</v>
      </c>
      <c r="BG148">
        <v>0.10920509443081011</v>
      </c>
      <c r="BH148">
        <v>9.6673151961214343E-2</v>
      </c>
      <c r="BI148">
        <v>-4.1502583709859042E-2</v>
      </c>
      <c r="BJ148">
        <v>0.22344903041096353</v>
      </c>
      <c r="BK148">
        <v>2.2084875679137222E-2</v>
      </c>
      <c r="BL148">
        <v>-4.6341030840028774E-2</v>
      </c>
      <c r="BM148">
        <v>-1.274854059267444E-2</v>
      </c>
      <c r="BN148">
        <v>1.9252923794028959E-2</v>
      </c>
      <c r="BO148">
        <v>7.2247921042795094E-5</v>
      </c>
      <c r="BP148">
        <v>1.5316554522495973E-2</v>
      </c>
      <c r="BQ148">
        <v>-1.0582686504990585E-2</v>
      </c>
      <c r="BR148">
        <v>-1.0582686504990585E-2</v>
      </c>
      <c r="BS148">
        <v>-1.9340378871844394E-2</v>
      </c>
      <c r="BT148">
        <v>2.9108903366045075E-2</v>
      </c>
      <c r="BU148">
        <v>4.684400323201629E-2</v>
      </c>
      <c r="BV148">
        <v>-1.3194590104603859E-2</v>
      </c>
      <c r="BW148">
        <v>3.7243443995866377E-2</v>
      </c>
      <c r="BX148">
        <v>-3.4049671871321435E-2</v>
      </c>
      <c r="BY148">
        <v>-2.2638397953993444E-2</v>
      </c>
      <c r="BZ148">
        <v>-2.5226949540732013E-3</v>
      </c>
      <c r="CA148">
        <v>2.376042043559326E-2</v>
      </c>
      <c r="CB148">
        <v>-3.7279133946574283E-2</v>
      </c>
      <c r="CC148">
        <v>-3.7279133946574283E-2</v>
      </c>
      <c r="CD148">
        <v>3.8116219789777223E-2</v>
      </c>
      <c r="CE148">
        <v>-1.6525153494836603E-2</v>
      </c>
      <c r="CF148">
        <v>3.1715566265108769E-2</v>
      </c>
    </row>
    <row r="149" spans="5:84" x14ac:dyDescent="0.25">
      <c r="E149">
        <v>4.7630793353596962E-2</v>
      </c>
      <c r="F149">
        <v>2.021524779404904E-2</v>
      </c>
      <c r="G149">
        <v>2.5002047500398944E-2</v>
      </c>
      <c r="H149">
        <v>1.5576434051653626E-2</v>
      </c>
      <c r="I149">
        <v>4.7630793353596962E-2</v>
      </c>
      <c r="J149">
        <v>4.9373668669672716E-2</v>
      </c>
      <c r="K149">
        <v>1.6107541703606981E-2</v>
      </c>
      <c r="L149">
        <v>-7.929787443547609E-3</v>
      </c>
      <c r="M149">
        <v>1.7369944371884022E-2</v>
      </c>
      <c r="N149">
        <v>1.3060380686664708E-3</v>
      </c>
      <c r="O149">
        <v>3.5274229547711533E-3</v>
      </c>
      <c r="P149">
        <v>1.3060380686664708E-3</v>
      </c>
      <c r="Q149">
        <v>-1.038531453883762E-2</v>
      </c>
      <c r="R149">
        <v>-1.2200284825254343E-2</v>
      </c>
      <c r="S149">
        <v>2.3577043846515433E-2</v>
      </c>
      <c r="T149">
        <v>2.0167615753381662E-2</v>
      </c>
      <c r="U149">
        <v>2.556686003399386E-2</v>
      </c>
      <c r="V149">
        <v>-2.4497453850826273E-2</v>
      </c>
      <c r="W149">
        <v>-3.6894163091790722E-3</v>
      </c>
      <c r="X149">
        <v>-2.0115645252372139E-2</v>
      </c>
      <c r="Y149">
        <v>4.6700994448728439E-3</v>
      </c>
      <c r="Z149">
        <v>4.9285472676597719E-2</v>
      </c>
      <c r="AA149">
        <v>-3.9170772262633879E-4</v>
      </c>
      <c r="AB149">
        <v>5.9279419665056177E-3</v>
      </c>
      <c r="AC149">
        <v>2.1765442590006817E-2</v>
      </c>
      <c r="AD149">
        <v>-1.508124442606007E-3</v>
      </c>
      <c r="AE149">
        <v>-1.3075863629875284E-3</v>
      </c>
      <c r="AF149">
        <v>-3.9170772262633879E-4</v>
      </c>
      <c r="AG149">
        <v>3.6525312730098347E-2</v>
      </c>
      <c r="AH149">
        <v>1.2140677937744981E-2</v>
      </c>
      <c r="AI149">
        <v>1.2328533541038911E-2</v>
      </c>
      <c r="AJ149">
        <v>3.9003603287964178E-2</v>
      </c>
      <c r="AK149">
        <v>9.4275960993455143E-3</v>
      </c>
      <c r="AL149">
        <v>-1.261034439943351E-2</v>
      </c>
      <c r="AM149">
        <v>4.8018020112974846E-3</v>
      </c>
      <c r="AN149">
        <v>2.0308146753188094E-2</v>
      </c>
      <c r="AO149">
        <v>4.9115401581301676E-2</v>
      </c>
      <c r="AP149">
        <v>7.437771931036119E-3</v>
      </c>
      <c r="AQ149">
        <v>-2.2154952650042664E-2</v>
      </c>
      <c r="AR149">
        <v>2.333939395776613E-3</v>
      </c>
      <c r="AS149">
        <v>2.333939395776613E-3</v>
      </c>
      <c r="AT149">
        <v>1.501437566158581E-2</v>
      </c>
      <c r="AU149">
        <v>5.1514152001380931E-3</v>
      </c>
      <c r="AV149">
        <v>1.5751311147124691E-3</v>
      </c>
      <c r="AW149">
        <v>1.5099449028581097E-2</v>
      </c>
      <c r="AX149">
        <v>2.2609473148605536E-2</v>
      </c>
      <c r="AY149">
        <v>9.3883981111463344E-3</v>
      </c>
      <c r="AZ149">
        <v>5.1340694921503116E-3</v>
      </c>
      <c r="BA149">
        <v>-1.9491159448468132E-3</v>
      </c>
      <c r="BB149">
        <v>-2.7883757351619687E-3</v>
      </c>
      <c r="BC149">
        <v>3.6641145887714999E-3</v>
      </c>
      <c r="BD149">
        <v>-1.0411602582372281E-2</v>
      </c>
      <c r="BE149">
        <v>-1.2785756777153601E-2</v>
      </c>
      <c r="BF149">
        <v>2.1284611496630856E-3</v>
      </c>
      <c r="BG149">
        <v>-7.7705264942941055E-3</v>
      </c>
      <c r="BH149">
        <v>2.7687708600212912E-2</v>
      </c>
      <c r="BI149">
        <v>-2.6269339572286027E-2</v>
      </c>
      <c r="BJ149">
        <v>2.2084875671332743E-2</v>
      </c>
      <c r="BK149">
        <v>4.0109120655456298E-2</v>
      </c>
      <c r="BL149">
        <v>-6.1314186613751487E-3</v>
      </c>
      <c r="BM149">
        <v>2.2555448513829068E-2</v>
      </c>
      <c r="BN149">
        <v>8.4808867437540236E-3</v>
      </c>
      <c r="BO149">
        <v>1.7117417076529973E-2</v>
      </c>
      <c r="BP149">
        <v>2.7490882906933883E-2</v>
      </c>
      <c r="BQ149">
        <v>5.2036334578976773E-3</v>
      </c>
      <c r="BR149">
        <v>5.2036334578976773E-3</v>
      </c>
      <c r="BS149">
        <v>2.6298958020760099E-2</v>
      </c>
      <c r="BT149">
        <v>3.9265721762236916E-2</v>
      </c>
      <c r="BU149">
        <v>1.5745646312531919E-2</v>
      </c>
      <c r="BV149">
        <v>6.7016333266816663E-3</v>
      </c>
      <c r="BW149">
        <v>1.9649417848391276E-2</v>
      </c>
      <c r="BX149">
        <v>5.3987491048948233E-3</v>
      </c>
      <c r="BY149">
        <v>6.2554295910468016E-3</v>
      </c>
      <c r="BZ149">
        <v>2.5055038684009684E-2</v>
      </c>
      <c r="CA149">
        <v>2.2307367942307893E-2</v>
      </c>
      <c r="CB149">
        <v>5.3204721146122097E-2</v>
      </c>
      <c r="CC149">
        <v>5.3204721146122097E-2</v>
      </c>
      <c r="CD149">
        <v>4.1636338276933804E-2</v>
      </c>
      <c r="CE149">
        <v>1.6163652140976564E-2</v>
      </c>
      <c r="CF149">
        <v>6.9394000956499169E-3</v>
      </c>
    </row>
    <row r="150" spans="5:84" x14ac:dyDescent="0.25">
      <c r="E150">
        <v>6.9655568211205443E-3</v>
      </c>
      <c r="F150">
        <v>-6.1778482485953135E-2</v>
      </c>
      <c r="G150">
        <v>-3.4488376409085308E-2</v>
      </c>
      <c r="H150">
        <v>3.5027089412765389E-2</v>
      </c>
      <c r="I150">
        <v>6.9655568211205443E-3</v>
      </c>
      <c r="J150">
        <v>8.0344475278538718E-3</v>
      </c>
      <c r="K150">
        <v>1.9396691322342896E-2</v>
      </c>
      <c r="L150">
        <v>3.0432263540131399E-2</v>
      </c>
      <c r="M150">
        <v>1.7045383017617211E-2</v>
      </c>
      <c r="N150">
        <v>2.199080575711021E-2</v>
      </c>
      <c r="O150">
        <v>2.1653689924927166E-2</v>
      </c>
      <c r="P150">
        <v>2.199080575711021E-2</v>
      </c>
      <c r="Q150">
        <v>7.7458637549900511E-2</v>
      </c>
      <c r="R150">
        <v>9.5210735511063738E-3</v>
      </c>
      <c r="S150">
        <v>-3.3713419286515556E-2</v>
      </c>
      <c r="T150">
        <v>-2.6302511897651093E-2</v>
      </c>
      <c r="U150">
        <v>-7.5799681922085194E-3</v>
      </c>
      <c r="V150">
        <v>1.8319045809420342E-2</v>
      </c>
      <c r="W150">
        <v>6.2622919360190044E-2</v>
      </c>
      <c r="X150">
        <v>1.488545368233618E-2</v>
      </c>
      <c r="Y150">
        <v>7.5524334063799325E-2</v>
      </c>
      <c r="Z150">
        <v>2.1183975514416142E-2</v>
      </c>
      <c r="AA150">
        <v>2.6690510098870135E-3</v>
      </c>
      <c r="AB150">
        <v>2.6509712784569761E-2</v>
      </c>
      <c r="AC150">
        <v>1.607221692668287E-2</v>
      </c>
      <c r="AD150">
        <v>3.5637350897708142E-2</v>
      </c>
      <c r="AE150">
        <v>3.3718156090407791E-2</v>
      </c>
      <c r="AF150">
        <v>2.6690510098870135E-3</v>
      </c>
      <c r="AG150">
        <v>3.3663107046197904E-3</v>
      </c>
      <c r="AH150">
        <v>1.6996740532931154E-2</v>
      </c>
      <c r="AI150">
        <v>1.8672197716235739E-3</v>
      </c>
      <c r="AJ150">
        <v>-4.1972041985094966E-2</v>
      </c>
      <c r="AK150">
        <v>3.7526033017857285E-3</v>
      </c>
      <c r="AL150">
        <v>3.9100003142853834E-2</v>
      </c>
      <c r="AM150">
        <v>3.9320634019820389E-2</v>
      </c>
      <c r="AN150">
        <v>1.703835313665536E-2</v>
      </c>
      <c r="AO150">
        <v>-3.7746152666414345E-2</v>
      </c>
      <c r="AP150">
        <v>4.0780885922047094E-3</v>
      </c>
      <c r="AQ150">
        <v>3.339093807221144E-2</v>
      </c>
      <c r="AR150">
        <v>1.6716276234896688E-2</v>
      </c>
      <c r="AS150">
        <v>1.6716276234896688E-2</v>
      </c>
      <c r="AT150">
        <v>1.0543958226183314E-2</v>
      </c>
      <c r="AU150">
        <v>-2.4401204332065662E-2</v>
      </c>
      <c r="AV150">
        <v>-2.0529786859159904E-2</v>
      </c>
      <c r="AW150">
        <v>3.1539456296188595E-2</v>
      </c>
      <c r="AX150">
        <v>3.9510500308892915E-2</v>
      </c>
      <c r="AY150">
        <v>-7.5793583994176461E-3</v>
      </c>
      <c r="AZ150">
        <v>4.2413957661603441E-2</v>
      </c>
      <c r="BA150">
        <v>4.041760933418842E-2</v>
      </c>
      <c r="BB150">
        <v>5.906133323197843E-2</v>
      </c>
      <c r="BC150">
        <v>-2.2028376842317399E-3</v>
      </c>
      <c r="BD150">
        <v>5.1311831167466848E-2</v>
      </c>
      <c r="BE150">
        <v>5.5692406566002828E-2</v>
      </c>
      <c r="BF150">
        <v>3.8014267067197571E-2</v>
      </c>
      <c r="BG150">
        <v>-2.2510048847333763E-2</v>
      </c>
      <c r="BH150">
        <v>-1.7479917341380546E-2</v>
      </c>
      <c r="BI150">
        <v>3.0138224568944327E-2</v>
      </c>
      <c r="BJ150">
        <v>-4.6341030865610977E-2</v>
      </c>
      <c r="BK150">
        <v>-6.1314186787861935E-3</v>
      </c>
      <c r="BL150">
        <v>8.0523462392890321E-2</v>
      </c>
      <c r="BM150">
        <v>6.0165761616794822E-2</v>
      </c>
      <c r="BN150">
        <v>4.0427519110723953E-3</v>
      </c>
      <c r="BO150">
        <v>2.391946678012935E-2</v>
      </c>
      <c r="BP150">
        <v>-9.2811881151363962E-3</v>
      </c>
      <c r="BQ150">
        <v>-2.431368350775287E-3</v>
      </c>
      <c r="BR150">
        <v>-2.431368350775287E-3</v>
      </c>
      <c r="BS150">
        <v>2.4977540508900886E-2</v>
      </c>
      <c r="BT150">
        <v>-4.4809512227960369E-2</v>
      </c>
      <c r="BU150">
        <v>-5.4053432877390062E-3</v>
      </c>
      <c r="BV150">
        <v>-1.6200502986114695E-2</v>
      </c>
      <c r="BW150">
        <v>-5.2950226607956785E-3</v>
      </c>
      <c r="BX150">
        <v>3.8581692298537307E-2</v>
      </c>
      <c r="BY150">
        <v>3.123207197670208E-2</v>
      </c>
      <c r="BZ150">
        <v>7.5949032371694924E-3</v>
      </c>
      <c r="CA150">
        <v>2.4235182609296524E-2</v>
      </c>
      <c r="CB150">
        <v>1.9392587534022954E-2</v>
      </c>
      <c r="CC150">
        <v>1.9392587534022954E-2</v>
      </c>
      <c r="CD150">
        <v>-3.3829109765412535E-2</v>
      </c>
      <c r="CE150">
        <v>4.5453647783794127E-3</v>
      </c>
      <c r="CF150">
        <v>-5.4436596776768487E-3</v>
      </c>
    </row>
    <row r="151" spans="5:84" x14ac:dyDescent="0.25">
      <c r="E151">
        <v>5.0215541684034637E-2</v>
      </c>
      <c r="F151">
        <v>-5.6708322886824869E-2</v>
      </c>
      <c r="G151">
        <v>-3.357015355593973E-2</v>
      </c>
      <c r="H151">
        <v>7.6057916127496905E-2</v>
      </c>
      <c r="I151">
        <v>5.0215541684034637E-2</v>
      </c>
      <c r="J151">
        <v>5.1623650048791436E-2</v>
      </c>
      <c r="K151">
        <v>1.1880517064912222E-2</v>
      </c>
      <c r="L151">
        <v>1.477894817376979E-2</v>
      </c>
      <c r="M151">
        <v>2.3567342148770432E-2</v>
      </c>
      <c r="N151">
        <v>-6.0643126673302072E-3</v>
      </c>
      <c r="O151">
        <v>-1.6323697518668745E-2</v>
      </c>
      <c r="P151">
        <v>-6.0643126673302072E-3</v>
      </c>
      <c r="Q151">
        <v>4.7241523653722473E-2</v>
      </c>
      <c r="R151">
        <v>4.3351316338139156E-2</v>
      </c>
      <c r="S151">
        <v>2.1112323403229383E-2</v>
      </c>
      <c r="T151">
        <v>2.8021936785174673E-2</v>
      </c>
      <c r="U151">
        <v>1.4683455575097204E-2</v>
      </c>
      <c r="V151">
        <v>2.4994748652731824E-2</v>
      </c>
      <c r="W151">
        <v>4.8800005802139945E-2</v>
      </c>
      <c r="X151">
        <v>-5.2688730825420915E-3</v>
      </c>
      <c r="Y151">
        <v>0.11433399360780194</v>
      </c>
      <c r="Z151">
        <v>7.0673533201423333E-2</v>
      </c>
      <c r="AA151">
        <v>-1.7535837352318562E-2</v>
      </c>
      <c r="AB151">
        <v>-5.9113854727750881E-3</v>
      </c>
      <c r="AC151">
        <v>2.2619401422981023E-2</v>
      </c>
      <c r="AD151">
        <v>-4.8933498632398043E-3</v>
      </c>
      <c r="AE151">
        <v>6.1653608716891739E-3</v>
      </c>
      <c r="AF151">
        <v>-1.7535837352318562E-2</v>
      </c>
      <c r="AG151">
        <v>3.1589661919317003E-2</v>
      </c>
      <c r="AH151">
        <v>2.2278588474666794E-2</v>
      </c>
      <c r="AI151">
        <v>-3.267189376850721E-2</v>
      </c>
      <c r="AJ151">
        <v>-2.4435886226261361E-2</v>
      </c>
      <c r="AK151">
        <v>-2.8831955740427462E-2</v>
      </c>
      <c r="AL151">
        <v>4.4775605529305151E-2</v>
      </c>
      <c r="AM151">
        <v>-1.9545147074686686E-2</v>
      </c>
      <c r="AN151">
        <v>2.3903449999315374E-2</v>
      </c>
      <c r="AO151">
        <v>-2.5535435064693912E-2</v>
      </c>
      <c r="AP151">
        <v>-6.0841965447459012E-3</v>
      </c>
      <c r="AQ151">
        <v>1.3784634333158907E-2</v>
      </c>
      <c r="AR151">
        <v>-2.1443330460443444E-2</v>
      </c>
      <c r="AS151">
        <v>-2.1443330460443444E-2</v>
      </c>
      <c r="AT151">
        <v>3.2332195363437399E-2</v>
      </c>
      <c r="AU151">
        <v>-4.0509765333169745E-2</v>
      </c>
      <c r="AV151">
        <v>-1.8421439730867961E-3</v>
      </c>
      <c r="AW151">
        <v>3.0996582140080831E-2</v>
      </c>
      <c r="AX151">
        <v>-5.1841749117305103E-3</v>
      </c>
      <c r="AY151">
        <v>2.8936672546372444E-3</v>
      </c>
      <c r="AZ151">
        <v>4.382639258400578E-2</v>
      </c>
      <c r="BA151">
        <v>-1.0373841753729685E-3</v>
      </c>
      <c r="BB151">
        <v>-1.8425952932837109E-2</v>
      </c>
      <c r="BC151">
        <v>-2.6318756100593421E-3</v>
      </c>
      <c r="BD151">
        <v>2.3670163159017044E-2</v>
      </c>
      <c r="BE151">
        <v>2.2097411229738184E-2</v>
      </c>
      <c r="BF151">
        <v>2.6619510210212249E-2</v>
      </c>
      <c r="BG151">
        <v>-5.3407928465615928E-2</v>
      </c>
      <c r="BH151">
        <v>4.1494610137963184E-3</v>
      </c>
      <c r="BI151">
        <v>1.3012014860183996E-2</v>
      </c>
      <c r="BJ151">
        <v>-1.2748540611387804E-2</v>
      </c>
      <c r="BK151">
        <v>2.2555448503209341E-2</v>
      </c>
      <c r="BL151">
        <v>6.0165761623085401E-2</v>
      </c>
      <c r="BM151">
        <v>0.11707472461414165</v>
      </c>
      <c r="BN151">
        <v>-6.2401952858585075E-3</v>
      </c>
      <c r="BO151">
        <v>2.9780683612571246E-2</v>
      </c>
      <c r="BP151">
        <v>-1.1468529764915192E-2</v>
      </c>
      <c r="BQ151">
        <v>-3.6974849083463712E-2</v>
      </c>
      <c r="BR151">
        <v>-3.6974849083463712E-2</v>
      </c>
      <c r="BS151">
        <v>3.5225315930998202E-2</v>
      </c>
      <c r="BT151">
        <v>-5.3111573718566896E-2</v>
      </c>
      <c r="BU151">
        <v>2.5178930213516915E-2</v>
      </c>
      <c r="BV151">
        <v>-6.8934585564893736E-3</v>
      </c>
      <c r="BW151">
        <v>2.2077699629637904E-3</v>
      </c>
      <c r="BX151">
        <v>2.2352842626718106E-2</v>
      </c>
      <c r="BY151">
        <v>1.6528543531878048E-2</v>
      </c>
      <c r="BZ151">
        <v>2.9120849509575553E-2</v>
      </c>
      <c r="CA151">
        <v>8.1301713128790309E-2</v>
      </c>
      <c r="CB151">
        <v>8.6203218642168178E-2</v>
      </c>
      <c r="CC151">
        <v>8.6203218642168178E-2</v>
      </c>
      <c r="CD151">
        <v>-1.493936235579274E-2</v>
      </c>
      <c r="CE151">
        <v>-2.6140791132337471E-2</v>
      </c>
      <c r="CF151">
        <v>8.2332165734879115E-3</v>
      </c>
    </row>
    <row r="152" spans="5:84" x14ac:dyDescent="0.25">
      <c r="E152">
        <v>-1.1072013909464495E-2</v>
      </c>
      <c r="F152">
        <v>4.6217880801461879E-2</v>
      </c>
      <c r="G152">
        <v>2.6305349147650453E-2</v>
      </c>
      <c r="H152">
        <v>-1.7814578546564222E-2</v>
      </c>
      <c r="I152">
        <v>-1.1072013909464495E-2</v>
      </c>
      <c r="J152">
        <v>-1.7703659634120961E-2</v>
      </c>
      <c r="K152">
        <v>-1.8429958180066278E-3</v>
      </c>
      <c r="L152">
        <v>-4.1563429474800032E-2</v>
      </c>
      <c r="M152">
        <v>-4.3660486192119881E-2</v>
      </c>
      <c r="N152">
        <v>2.9191159977179831E-2</v>
      </c>
      <c r="O152">
        <v>3.3793916523531795E-2</v>
      </c>
      <c r="P152">
        <v>2.9191159977179831E-2</v>
      </c>
      <c r="Q152">
        <v>-2.3672296009424131E-2</v>
      </c>
      <c r="R152">
        <v>1.592131423022921E-2</v>
      </c>
      <c r="S152">
        <v>1.4300418625215012E-2</v>
      </c>
      <c r="T152">
        <v>1.2999251838608913E-2</v>
      </c>
      <c r="U152">
        <v>4.052607515186829E-2</v>
      </c>
      <c r="V152">
        <v>-5.7913239849824421E-3</v>
      </c>
      <c r="W152">
        <v>-2.2940749153725792E-2</v>
      </c>
      <c r="X152">
        <v>4.548421262990622E-2</v>
      </c>
      <c r="Y152">
        <v>-2.8077422949758138E-2</v>
      </c>
      <c r="Z152">
        <v>2.5850358534930656E-3</v>
      </c>
      <c r="AA152">
        <v>-7.1946704107645545E-3</v>
      </c>
      <c r="AB152">
        <v>-1.5480853054290158E-2</v>
      </c>
      <c r="AC152">
        <v>-3.441322563737044E-2</v>
      </c>
      <c r="AD152">
        <v>3.744905900923268E-3</v>
      </c>
      <c r="AE152">
        <v>-5.1485555255309998E-3</v>
      </c>
      <c r="AF152">
        <v>-7.1946704107645545E-3</v>
      </c>
      <c r="AG152">
        <v>4.1648028674556165E-4</v>
      </c>
      <c r="AH152">
        <v>-4.8771767702326892E-2</v>
      </c>
      <c r="AI152">
        <v>3.4755852839982233E-2</v>
      </c>
      <c r="AJ152">
        <v>-2.1589524704857671E-2</v>
      </c>
      <c r="AK152">
        <v>3.5639526138577272E-2</v>
      </c>
      <c r="AL152">
        <v>-3.7423854396726873E-2</v>
      </c>
      <c r="AM152">
        <v>5.4908980868433807E-2</v>
      </c>
      <c r="AN152">
        <v>-5.4024662981422548E-2</v>
      </c>
      <c r="AO152">
        <v>-1.2738674048464738E-2</v>
      </c>
      <c r="AP152">
        <v>-6.9081821174447073E-3</v>
      </c>
      <c r="AQ152">
        <v>0.11286896311619925</v>
      </c>
      <c r="AR152">
        <v>2.6078077868861738E-2</v>
      </c>
      <c r="AS152">
        <v>2.6078077868861738E-2</v>
      </c>
      <c r="AT152">
        <v>3.9870642628022805E-2</v>
      </c>
      <c r="AU152">
        <v>-3.7372755904252833E-2</v>
      </c>
      <c r="AV152">
        <v>-6.0874715098557658E-3</v>
      </c>
      <c r="AW152">
        <v>-8.6381369451096618E-3</v>
      </c>
      <c r="AX152">
        <v>-4.4865236953047047E-2</v>
      </c>
      <c r="AY152">
        <v>0.20214361469488668</v>
      </c>
      <c r="AZ152">
        <v>2.9005978112619513E-2</v>
      </c>
      <c r="BA152">
        <v>2.6028656599715309E-2</v>
      </c>
      <c r="BB152">
        <v>0.10128585822269921</v>
      </c>
      <c r="BC152">
        <v>5.0079581591132141E-2</v>
      </c>
      <c r="BD152">
        <v>-3.8647885827603208E-2</v>
      </c>
      <c r="BE152">
        <v>-4.2207387289115661E-2</v>
      </c>
      <c r="BF152">
        <v>2.8308181946472499E-2</v>
      </c>
      <c r="BG152">
        <v>-6.8521530515971568E-3</v>
      </c>
      <c r="BH152">
        <v>-1.9440166770454438E-2</v>
      </c>
      <c r="BI152">
        <v>3.3093313390882624E-2</v>
      </c>
      <c r="BJ152">
        <v>1.9252923797246559E-2</v>
      </c>
      <c r="BK152">
        <v>8.4808867548242864E-3</v>
      </c>
      <c r="BL152">
        <v>4.0427519398699638E-3</v>
      </c>
      <c r="BM152">
        <v>-6.2401952638578371E-3</v>
      </c>
      <c r="BN152">
        <v>0.17251143821335177</v>
      </c>
      <c r="BO152">
        <v>-6.5890834412113131E-3</v>
      </c>
      <c r="BP152">
        <v>3.374157188143715E-2</v>
      </c>
      <c r="BQ152">
        <v>-2.3524386364245416E-2</v>
      </c>
      <c r="BR152">
        <v>-2.3524386364245416E-2</v>
      </c>
      <c r="BS152">
        <v>-1.9793933173546018E-2</v>
      </c>
      <c r="BT152">
        <v>2.4821684515848721E-2</v>
      </c>
      <c r="BU152">
        <v>1.1694586795220216E-2</v>
      </c>
      <c r="BV152">
        <v>-4.359553322124024E-2</v>
      </c>
      <c r="BW152">
        <v>4.8942001420235193E-4</v>
      </c>
      <c r="BX152">
        <v>6.7213847563780613E-2</v>
      </c>
      <c r="BY152">
        <v>7.1354652950712347E-2</v>
      </c>
      <c r="BZ152">
        <v>6.2277731725795246E-2</v>
      </c>
      <c r="CA152">
        <v>9.1520631517249817E-3</v>
      </c>
      <c r="CB152">
        <v>5.2854716443000938E-2</v>
      </c>
      <c r="CC152">
        <v>5.2854716443000938E-2</v>
      </c>
      <c r="CD152">
        <v>-3.6077442609824401E-3</v>
      </c>
      <c r="CE152">
        <v>6.8808997187398135E-2</v>
      </c>
      <c r="CF152">
        <v>4.6711611156961645E-2</v>
      </c>
    </row>
    <row r="153" spans="5:84" x14ac:dyDescent="0.25">
      <c r="E153">
        <v>3.3662571094257257E-2</v>
      </c>
      <c r="F153">
        <v>-3.7860270157351744E-3</v>
      </c>
      <c r="G153">
        <v>6.9655793735835247E-3</v>
      </c>
      <c r="H153">
        <v>1.0376699139596962E-2</v>
      </c>
      <c r="I153">
        <v>3.3662571094257257E-2</v>
      </c>
      <c r="J153">
        <v>3.4996779990730212E-2</v>
      </c>
      <c r="K153">
        <v>1.9475849831443112E-2</v>
      </c>
      <c r="L153">
        <v>1.5704957896781085E-2</v>
      </c>
      <c r="M153">
        <v>2.784191625784474E-2</v>
      </c>
      <c r="N153">
        <v>-1.0281986649177177E-2</v>
      </c>
      <c r="O153">
        <v>1.7600135070582626E-2</v>
      </c>
      <c r="P153">
        <v>-1.0281986649177177E-2</v>
      </c>
      <c r="Q153">
        <v>2.1418922004296667E-2</v>
      </c>
      <c r="R153">
        <v>2.1507672841621944E-2</v>
      </c>
      <c r="S153">
        <v>-1.5677245065147949E-3</v>
      </c>
      <c r="T153">
        <v>-1.7063906965378989E-3</v>
      </c>
      <c r="U153">
        <v>-3.3820225143696425E-4</v>
      </c>
      <c r="V153">
        <v>6.6172038853423154E-3</v>
      </c>
      <c r="W153">
        <v>2.4709066778300065E-2</v>
      </c>
      <c r="X153">
        <v>6.2348216833668368E-3</v>
      </c>
      <c r="Y153">
        <v>2.5549626447615811E-2</v>
      </c>
      <c r="Z153">
        <v>2.9323138720045924E-2</v>
      </c>
      <c r="AA153">
        <v>1.8101370123781574E-2</v>
      </c>
      <c r="AB153">
        <v>1.533802360447481E-2</v>
      </c>
      <c r="AC153">
        <v>2.7807281823753235E-2</v>
      </c>
      <c r="AD153">
        <v>2.9040707893813425E-2</v>
      </c>
      <c r="AE153">
        <v>2.360293842449801E-2</v>
      </c>
      <c r="AF153">
        <v>1.8101370123781574E-2</v>
      </c>
      <c r="AG153">
        <v>2.8684943326861181E-2</v>
      </c>
      <c r="AH153">
        <v>2.2349867196650289E-2</v>
      </c>
      <c r="AI153">
        <v>3.2519848405215407E-3</v>
      </c>
      <c r="AJ153">
        <v>1.0485984133483714E-2</v>
      </c>
      <c r="AK153">
        <v>-1.5805397359758416E-3</v>
      </c>
      <c r="AL153">
        <v>-2.4552314157720162E-3</v>
      </c>
      <c r="AM153">
        <v>2.8221259115705041E-2</v>
      </c>
      <c r="AN153">
        <v>2.0718951720315001E-2</v>
      </c>
      <c r="AO153">
        <v>1.3124051900696612E-2</v>
      </c>
      <c r="AP153">
        <v>1.7687461383382189E-2</v>
      </c>
      <c r="AQ153">
        <v>-3.5872542629209053E-3</v>
      </c>
      <c r="AR153">
        <v>-6.616175108200853E-3</v>
      </c>
      <c r="AS153">
        <v>-6.616175108200853E-3</v>
      </c>
      <c r="AT153">
        <v>1.0997414945582124E-2</v>
      </c>
      <c r="AU153">
        <v>4.2650622476563677E-3</v>
      </c>
      <c r="AV153">
        <v>6.3014758388825337E-3</v>
      </c>
      <c r="AW153">
        <v>2.9359457798718541E-2</v>
      </c>
      <c r="AX153">
        <v>-3.7271254481615612E-3</v>
      </c>
      <c r="AY153">
        <v>-1.3102876358440027E-2</v>
      </c>
      <c r="AZ153">
        <v>1.7812324716785385E-2</v>
      </c>
      <c r="BA153">
        <v>2.9412334755831812E-2</v>
      </c>
      <c r="BB153">
        <v>1.8734477168112273E-2</v>
      </c>
      <c r="BC153">
        <v>1.2162698922737775E-2</v>
      </c>
      <c r="BD153">
        <v>2.8388813187659748E-2</v>
      </c>
      <c r="BE153">
        <v>2.9136010607314564E-2</v>
      </c>
      <c r="BF153">
        <v>4.6150760271489455E-3</v>
      </c>
      <c r="BG153">
        <v>-5.4535760371713371E-3</v>
      </c>
      <c r="BH153">
        <v>1.7052444631472305E-2</v>
      </c>
      <c r="BI153">
        <v>-2.2947081618359122E-3</v>
      </c>
      <c r="BJ153">
        <v>7.2247922795656838E-5</v>
      </c>
      <c r="BK153">
        <v>1.7117417086237652E-2</v>
      </c>
      <c r="BL153">
        <v>2.3919466807285558E-2</v>
      </c>
      <c r="BM153">
        <v>2.9780683633121072E-2</v>
      </c>
      <c r="BN153">
        <v>-6.5890834427059092E-3</v>
      </c>
      <c r="BO153">
        <v>2.515184876860932E-2</v>
      </c>
      <c r="BP153">
        <v>1.370089925366634E-2</v>
      </c>
      <c r="BQ153">
        <v>-3.2527793928568E-3</v>
      </c>
      <c r="BR153">
        <v>-3.2527793928568E-3</v>
      </c>
      <c r="BS153">
        <v>2.8814614060843E-2</v>
      </c>
      <c r="BT153">
        <v>1.077702657495698E-2</v>
      </c>
      <c r="BU153">
        <v>-1.5991977334672697E-3</v>
      </c>
      <c r="BV153">
        <v>8.7266835353282945E-3</v>
      </c>
      <c r="BW153">
        <v>2.0040743752942042E-2</v>
      </c>
      <c r="BX153">
        <v>4.7179767469167078E-3</v>
      </c>
      <c r="BY153">
        <v>4.1286221754295027E-3</v>
      </c>
      <c r="BZ153">
        <v>1.637925365914239E-2</v>
      </c>
      <c r="CA153">
        <v>1.3341944943906961E-2</v>
      </c>
      <c r="CB153">
        <v>1.5504625222558105E-2</v>
      </c>
      <c r="CC153">
        <v>1.5504625222558105E-2</v>
      </c>
      <c r="CD153">
        <v>9.843633535577781E-3</v>
      </c>
      <c r="CE153">
        <v>1.916921262733004E-3</v>
      </c>
      <c r="CF153">
        <v>8.2492869628504328E-3</v>
      </c>
    </row>
    <row r="154" spans="5:84" x14ac:dyDescent="0.25">
      <c r="E154">
        <v>4.039951783886167E-2</v>
      </c>
      <c r="F154">
        <v>4.4369779431106121E-2</v>
      </c>
      <c r="G154">
        <v>4.0914545837998917E-2</v>
      </c>
      <c r="H154">
        <v>-2.4575618867219012E-2</v>
      </c>
      <c r="I154">
        <v>4.039951783886167E-2</v>
      </c>
      <c r="J154">
        <v>3.9371233377793829E-2</v>
      </c>
      <c r="K154">
        <v>2.5027512461806956E-2</v>
      </c>
      <c r="L154">
        <v>1.9136462289834621E-3</v>
      </c>
      <c r="M154">
        <v>1.6167645093666028E-2</v>
      </c>
      <c r="N154">
        <v>-5.4260005478784512E-4</v>
      </c>
      <c r="O154">
        <v>2.8104227611700935E-2</v>
      </c>
      <c r="P154">
        <v>-5.4260005478784512E-4</v>
      </c>
      <c r="Q154">
        <v>3.7590603876210271E-3</v>
      </c>
      <c r="R154">
        <v>-5.8573990146307542E-3</v>
      </c>
      <c r="S154">
        <v>1.1185294999053436E-2</v>
      </c>
      <c r="T154">
        <v>8.2376747196974687E-3</v>
      </c>
      <c r="U154">
        <v>-5.4336503143029846E-3</v>
      </c>
      <c r="V154">
        <v>-1.8286233518267525E-2</v>
      </c>
      <c r="W154">
        <v>2.7013499083690662E-3</v>
      </c>
      <c r="X154">
        <v>-1.8521162576206285E-2</v>
      </c>
      <c r="Y154">
        <v>-3.6634971263533211E-2</v>
      </c>
      <c r="Z154">
        <v>1.5698407516736901E-2</v>
      </c>
      <c r="AA154">
        <v>6.5347293132828888E-3</v>
      </c>
      <c r="AB154">
        <v>1.7167235429880745E-2</v>
      </c>
      <c r="AC154">
        <v>6.9956425527454014E-3</v>
      </c>
      <c r="AD154">
        <v>9.1570277507926068E-3</v>
      </c>
      <c r="AE154">
        <v>1.7946729503501013E-3</v>
      </c>
      <c r="AF154">
        <v>6.5347293132828888E-3</v>
      </c>
      <c r="AG154">
        <v>3.7301561205277819E-2</v>
      </c>
      <c r="AH154">
        <v>1.335115678513199E-2</v>
      </c>
      <c r="AI154">
        <v>3.4007821365564669E-2</v>
      </c>
      <c r="AJ154">
        <v>3.2387222764223317E-2</v>
      </c>
      <c r="AK154">
        <v>3.3559056281103172E-2</v>
      </c>
      <c r="AL154">
        <v>-2.7453039153984671E-2</v>
      </c>
      <c r="AM154">
        <v>2.0401688746245469E-2</v>
      </c>
      <c r="AN154">
        <v>1.4729403042387387E-2</v>
      </c>
      <c r="AO154">
        <v>3.6946485167876242E-2</v>
      </c>
      <c r="AP154">
        <v>1.5750492380723347E-3</v>
      </c>
      <c r="AQ154">
        <v>2.649564937644304E-2</v>
      </c>
      <c r="AR154">
        <v>2.0754743755282967E-3</v>
      </c>
      <c r="AS154">
        <v>2.0754743755282967E-3</v>
      </c>
      <c r="AT154">
        <v>1.0866282682154352E-2</v>
      </c>
      <c r="AU154">
        <v>1.9515690674959396E-5</v>
      </c>
      <c r="AV154">
        <v>3.066727741324965E-3</v>
      </c>
      <c r="AW154">
        <v>2.3739714538072929E-2</v>
      </c>
      <c r="AX154">
        <v>9.0321346993604557E-3</v>
      </c>
      <c r="AY154">
        <v>4.3881655378242609E-2</v>
      </c>
      <c r="AZ154">
        <v>-1.2729794518442472E-2</v>
      </c>
      <c r="BA154">
        <v>1.0448655679896807E-2</v>
      </c>
      <c r="BB154">
        <v>2.3449326065198187E-2</v>
      </c>
      <c r="BC154">
        <v>1.9374881828130006E-2</v>
      </c>
      <c r="BD154">
        <v>1.4046474829401689E-4</v>
      </c>
      <c r="BE154">
        <v>-8.734293406485738E-4</v>
      </c>
      <c r="BF154">
        <v>-2.9092321499965268E-3</v>
      </c>
      <c r="BG154">
        <v>-1.5021999958539367E-4</v>
      </c>
      <c r="BH154">
        <v>2.086359486088149E-2</v>
      </c>
      <c r="BI154">
        <v>-3.0163568672838398E-2</v>
      </c>
      <c r="BJ154">
        <v>1.5316554517678507E-2</v>
      </c>
      <c r="BK154">
        <v>2.7490882909984554E-2</v>
      </c>
      <c r="BL154">
        <v>-9.2811880945122827E-3</v>
      </c>
      <c r="BM154">
        <v>-1.1468529751094386E-2</v>
      </c>
      <c r="BN154">
        <v>3.3741571873400891E-2</v>
      </c>
      <c r="BO154">
        <v>1.3700899247068965E-2</v>
      </c>
      <c r="BP154">
        <v>4.2118197520132711E-2</v>
      </c>
      <c r="BQ154">
        <v>1.3816790219496305E-2</v>
      </c>
      <c r="BR154">
        <v>1.3816790219496305E-2</v>
      </c>
      <c r="BS154">
        <v>2.0071583796941531E-2</v>
      </c>
      <c r="BT154">
        <v>4.7750346363093124E-2</v>
      </c>
      <c r="BU154">
        <v>-1.9557100335656219E-2</v>
      </c>
      <c r="BV154">
        <v>1.022029887420367E-2</v>
      </c>
      <c r="BW154">
        <v>2.3505082159088267E-2</v>
      </c>
      <c r="BX154">
        <v>2.3022145851627554E-2</v>
      </c>
      <c r="BY154">
        <v>2.5403927181115241E-2</v>
      </c>
      <c r="BZ154">
        <v>2.8685439661187917E-2</v>
      </c>
      <c r="CA154">
        <v>-1.7133126460073228E-2</v>
      </c>
      <c r="CB154">
        <v>6.0967564561909271E-3</v>
      </c>
      <c r="CC154">
        <v>6.0967564561909271E-3</v>
      </c>
      <c r="CD154">
        <v>4.0261466135130694E-2</v>
      </c>
      <c r="CE154">
        <v>4.2441533063234296E-2</v>
      </c>
      <c r="CF154">
        <v>2.2333994243338956E-2</v>
      </c>
    </row>
    <row r="155" spans="5:84" x14ac:dyDescent="0.25">
      <c r="E155">
        <v>-1.4944988333009113E-2</v>
      </c>
      <c r="F155">
        <v>3.8363768205385174E-2</v>
      </c>
      <c r="G155">
        <v>2.9949017847651971E-2</v>
      </c>
      <c r="H155">
        <v>2.2780586724556184E-2</v>
      </c>
      <c r="I155">
        <v>-1.4944988333009113E-2</v>
      </c>
      <c r="J155">
        <v>-2.2899617340328027E-2</v>
      </c>
      <c r="K155">
        <v>1.0038957077852961E-2</v>
      </c>
      <c r="L155">
        <v>4.544540934865543E-2</v>
      </c>
      <c r="M155">
        <v>1.8921025822476512E-2</v>
      </c>
      <c r="N155">
        <v>4.1754819957506406E-2</v>
      </c>
      <c r="O155">
        <v>-3.7797095292657623E-3</v>
      </c>
      <c r="P155">
        <v>4.1754819957506406E-2</v>
      </c>
      <c r="Q155">
        <v>-3.8714741662476682E-3</v>
      </c>
      <c r="R155">
        <v>-8.5684089698718713E-2</v>
      </c>
      <c r="S155">
        <v>-3.9138173146692601E-2</v>
      </c>
      <c r="T155">
        <v>-4.4735365183857956E-2</v>
      </c>
      <c r="U155">
        <v>-2.3387420872875264E-2</v>
      </c>
      <c r="V155">
        <v>-1.4281496482233536E-2</v>
      </c>
      <c r="W155">
        <v>3.644372583933253E-2</v>
      </c>
      <c r="X155">
        <v>-1.1312629492253701E-2</v>
      </c>
      <c r="Y155">
        <v>-2.8408746059119361E-2</v>
      </c>
      <c r="Z155">
        <v>-5.0944070372940131E-2</v>
      </c>
      <c r="AA155">
        <v>-1.0148694715966633E-2</v>
      </c>
      <c r="AB155">
        <v>2.4487519939991376E-2</v>
      </c>
      <c r="AC155">
        <v>-1.3610157548421764E-2</v>
      </c>
      <c r="AD155">
        <v>-8.0846591172389903E-3</v>
      </c>
      <c r="AE155">
        <v>2.25826791395633E-2</v>
      </c>
      <c r="AF155">
        <v>-1.0148694715966633E-2</v>
      </c>
      <c r="AG155">
        <v>-6.8667121475747273E-3</v>
      </c>
      <c r="AH155">
        <v>3.5459799134946068E-2</v>
      </c>
      <c r="AI155">
        <v>2.6012438740836918E-2</v>
      </c>
      <c r="AJ155">
        <v>4.3327867075506621E-2</v>
      </c>
      <c r="AK155">
        <v>1.2965474175925473E-2</v>
      </c>
      <c r="AL155">
        <v>8.1724377142144866E-2</v>
      </c>
      <c r="AM155">
        <v>-3.3699077742430028E-2</v>
      </c>
      <c r="AN155">
        <v>6.7907135112371508E-2</v>
      </c>
      <c r="AO155">
        <v>5.943381538972764E-2</v>
      </c>
      <c r="AP155">
        <v>8.3450261735812381E-3</v>
      </c>
      <c r="AQ155">
        <v>7.2060995179679954E-2</v>
      </c>
      <c r="AR155">
        <v>4.243014506098669E-2</v>
      </c>
      <c r="AS155">
        <v>4.243014506098669E-2</v>
      </c>
      <c r="AT155">
        <v>2.9748010966757776E-2</v>
      </c>
      <c r="AU155">
        <v>7.3635293139903524E-2</v>
      </c>
      <c r="AV155">
        <v>1.8996359361310722E-3</v>
      </c>
      <c r="AW155">
        <v>1.2994644899063712E-2</v>
      </c>
      <c r="AX155">
        <v>6.413545114420216E-2</v>
      </c>
      <c r="AY155">
        <v>-1.4893875587318806E-2</v>
      </c>
      <c r="AZ155">
        <v>6.562885924097428E-3</v>
      </c>
      <c r="BA155">
        <v>-3.508545665477647E-3</v>
      </c>
      <c r="BB155">
        <v>-5.4503034160938102E-2</v>
      </c>
      <c r="BC155">
        <v>2.1526202123645866E-2</v>
      </c>
      <c r="BD155">
        <v>8.9824635374612938E-3</v>
      </c>
      <c r="BE155">
        <v>8.4978448402875384E-3</v>
      </c>
      <c r="BF155">
        <v>-1.1360984585834344E-2</v>
      </c>
      <c r="BG155">
        <v>4.6132604414871659E-2</v>
      </c>
      <c r="BH155">
        <v>2.8181477257181176E-2</v>
      </c>
      <c r="BI155">
        <v>8.7294421999675409E-2</v>
      </c>
      <c r="BJ155">
        <v>-1.0582686498536165E-2</v>
      </c>
      <c r="BK155">
        <v>5.2036334723690736E-3</v>
      </c>
      <c r="BL155">
        <v>-2.4313683182434764E-3</v>
      </c>
      <c r="BM155">
        <v>-3.6974849057592851E-2</v>
      </c>
      <c r="BN155">
        <v>-2.3524386360944005E-2</v>
      </c>
      <c r="BO155">
        <v>-3.2527793878627254E-3</v>
      </c>
      <c r="BP155">
        <v>1.3816790230871956E-2</v>
      </c>
      <c r="BQ155">
        <v>0.13842077282165588</v>
      </c>
      <c r="BR155">
        <v>0.13842077282165588</v>
      </c>
      <c r="BS155">
        <v>-9.3425255831036669E-3</v>
      </c>
      <c r="BT155">
        <v>4.9569975737096095E-2</v>
      </c>
      <c r="BU155">
        <v>1.275619608632883E-2</v>
      </c>
      <c r="BV155">
        <v>3.3145212428731252E-2</v>
      </c>
      <c r="BW155">
        <v>2.1153984261257752E-2</v>
      </c>
      <c r="BX155">
        <v>7.5126499212683773E-3</v>
      </c>
      <c r="BY155">
        <v>7.4151193730234155E-3</v>
      </c>
      <c r="BZ155">
        <v>1.1110908051979063E-2</v>
      </c>
      <c r="CA155">
        <v>-3.6005706308402163E-2</v>
      </c>
      <c r="CB155">
        <v>-9.4387906189741244E-4</v>
      </c>
      <c r="CC155">
        <v>-9.4387906189741244E-4</v>
      </c>
      <c r="CD155">
        <v>5.265458334441897E-2</v>
      </c>
      <c r="CE155">
        <v>2.5582743252919926E-2</v>
      </c>
      <c r="CF155">
        <v>-8.1814560728373342E-2</v>
      </c>
    </row>
    <row r="156" spans="5:84" x14ac:dyDescent="0.25">
      <c r="E156">
        <v>-1.4944988333009113E-2</v>
      </c>
      <c r="F156">
        <v>3.8363768205385174E-2</v>
      </c>
      <c r="G156">
        <v>2.9949017847651971E-2</v>
      </c>
      <c r="H156">
        <v>2.2780586724556184E-2</v>
      </c>
      <c r="I156">
        <v>-1.4944988333009113E-2</v>
      </c>
      <c r="J156">
        <v>-2.2899617340328027E-2</v>
      </c>
      <c r="K156">
        <v>1.0038957077852961E-2</v>
      </c>
      <c r="L156">
        <v>4.544540934865543E-2</v>
      </c>
      <c r="M156">
        <v>1.8921025822476512E-2</v>
      </c>
      <c r="N156">
        <v>4.1754819957506406E-2</v>
      </c>
      <c r="O156">
        <v>-3.7797095292657623E-3</v>
      </c>
      <c r="P156">
        <v>4.1754819957506406E-2</v>
      </c>
      <c r="Q156">
        <v>-3.8714741662476682E-3</v>
      </c>
      <c r="R156">
        <v>-8.5684089698718713E-2</v>
      </c>
      <c r="S156">
        <v>-3.9138173146692601E-2</v>
      </c>
      <c r="T156">
        <v>-4.4735365183857956E-2</v>
      </c>
      <c r="U156">
        <v>-2.3387420872875264E-2</v>
      </c>
      <c r="V156">
        <v>-1.4281496482233536E-2</v>
      </c>
      <c r="W156">
        <v>3.644372583933253E-2</v>
      </c>
      <c r="X156">
        <v>-1.1312629492253701E-2</v>
      </c>
      <c r="Y156">
        <v>-2.8408746059119361E-2</v>
      </c>
      <c r="Z156">
        <v>-5.0944070372940131E-2</v>
      </c>
      <c r="AA156">
        <v>-1.0148694715966633E-2</v>
      </c>
      <c r="AB156">
        <v>2.4487519939991376E-2</v>
      </c>
      <c r="AC156">
        <v>-1.3610157548421764E-2</v>
      </c>
      <c r="AD156">
        <v>-8.0846591172389903E-3</v>
      </c>
      <c r="AE156">
        <v>2.25826791395633E-2</v>
      </c>
      <c r="AF156">
        <v>-1.0148694715966633E-2</v>
      </c>
      <c r="AG156">
        <v>-6.8667121475747273E-3</v>
      </c>
      <c r="AH156">
        <v>3.5459799134946068E-2</v>
      </c>
      <c r="AI156">
        <v>2.6012438740836918E-2</v>
      </c>
      <c r="AJ156">
        <v>4.3327867075506621E-2</v>
      </c>
      <c r="AK156">
        <v>1.2965474175925473E-2</v>
      </c>
      <c r="AL156">
        <v>8.1724377142144866E-2</v>
      </c>
      <c r="AM156">
        <v>-3.3699077742430028E-2</v>
      </c>
      <c r="AN156">
        <v>6.7907135112371508E-2</v>
      </c>
      <c r="AO156">
        <v>5.943381538972764E-2</v>
      </c>
      <c r="AP156">
        <v>8.3450261735812381E-3</v>
      </c>
      <c r="AQ156">
        <v>7.2060995179679954E-2</v>
      </c>
      <c r="AR156">
        <v>4.243014506098669E-2</v>
      </c>
      <c r="AS156">
        <v>4.243014506098669E-2</v>
      </c>
      <c r="AT156">
        <v>2.9748010966757776E-2</v>
      </c>
      <c r="AU156">
        <v>7.3635293139903524E-2</v>
      </c>
      <c r="AV156">
        <v>1.8996359361310722E-3</v>
      </c>
      <c r="AW156">
        <v>1.2994644899063712E-2</v>
      </c>
      <c r="AX156">
        <v>6.413545114420216E-2</v>
      </c>
      <c r="AY156">
        <v>-1.4893875587318806E-2</v>
      </c>
      <c r="AZ156">
        <v>6.562885924097428E-3</v>
      </c>
      <c r="BA156">
        <v>-3.508545665477647E-3</v>
      </c>
      <c r="BB156">
        <v>-5.4503034160938102E-2</v>
      </c>
      <c r="BC156">
        <v>2.1526202123645866E-2</v>
      </c>
      <c r="BD156">
        <v>8.9824635374612938E-3</v>
      </c>
      <c r="BE156">
        <v>8.4978448402875384E-3</v>
      </c>
      <c r="BF156">
        <v>-1.1360984585834344E-2</v>
      </c>
      <c r="BG156">
        <v>4.6132604414871659E-2</v>
      </c>
      <c r="BH156">
        <v>2.8181477257181176E-2</v>
      </c>
      <c r="BI156">
        <v>8.7294421999675409E-2</v>
      </c>
      <c r="BJ156">
        <v>-1.0582686498536165E-2</v>
      </c>
      <c r="BK156">
        <v>5.2036334723690736E-3</v>
      </c>
      <c r="BL156">
        <v>-2.4313683182434764E-3</v>
      </c>
      <c r="BM156">
        <v>-3.6974849057592851E-2</v>
      </c>
      <c r="BN156">
        <v>-2.3524386360944005E-2</v>
      </c>
      <c r="BO156">
        <v>-3.2527793878627254E-3</v>
      </c>
      <c r="BP156">
        <v>1.3816790230871956E-2</v>
      </c>
      <c r="BQ156">
        <v>0.13842077282165588</v>
      </c>
      <c r="BR156">
        <v>0.13842077282165588</v>
      </c>
      <c r="BS156">
        <v>-9.3425255831036669E-3</v>
      </c>
      <c r="BT156">
        <v>4.9569975737096095E-2</v>
      </c>
      <c r="BU156">
        <v>1.275619608632883E-2</v>
      </c>
      <c r="BV156">
        <v>3.3145212428731252E-2</v>
      </c>
      <c r="BW156">
        <v>2.1153984261257752E-2</v>
      </c>
      <c r="BX156">
        <v>7.5126499212683773E-3</v>
      </c>
      <c r="BY156">
        <v>7.4151193730234155E-3</v>
      </c>
      <c r="BZ156">
        <v>1.1110908051979063E-2</v>
      </c>
      <c r="CA156">
        <v>-3.6005706308402163E-2</v>
      </c>
      <c r="CB156">
        <v>-9.4387906189741244E-4</v>
      </c>
      <c r="CC156">
        <v>-9.4387906189741244E-4</v>
      </c>
      <c r="CD156">
        <v>5.265458334441897E-2</v>
      </c>
      <c r="CE156">
        <v>2.5582743252919926E-2</v>
      </c>
      <c r="CF156">
        <v>-8.1814560728373342E-2</v>
      </c>
    </row>
    <row r="157" spans="5:84" x14ac:dyDescent="0.25">
      <c r="E157">
        <v>5.1927730972706435E-2</v>
      </c>
      <c r="F157">
        <v>-1.1967679617818833E-2</v>
      </c>
      <c r="G157">
        <v>1.0788321775146797E-2</v>
      </c>
      <c r="H157">
        <v>2.2945724376079182E-2</v>
      </c>
      <c r="I157">
        <v>5.1927730972706435E-2</v>
      </c>
      <c r="J157">
        <v>5.6110669395299531E-2</v>
      </c>
      <c r="K157">
        <v>3.4587895703054483E-2</v>
      </c>
      <c r="L157">
        <v>1.4330207248577198E-2</v>
      </c>
      <c r="M157">
        <v>3.6853630252549577E-2</v>
      </c>
      <c r="N157">
        <v>-1.2659985673155655E-2</v>
      </c>
      <c r="O157">
        <v>2.0869170082699423E-2</v>
      </c>
      <c r="P157">
        <v>-1.2659985673155655E-2</v>
      </c>
      <c r="Q157">
        <v>3.1859252801622995E-2</v>
      </c>
      <c r="R157">
        <v>1.5551093917135911E-3</v>
      </c>
      <c r="S157">
        <v>4.7312292926409982E-3</v>
      </c>
      <c r="T157">
        <v>5.4666138738158065E-3</v>
      </c>
      <c r="U157">
        <v>-4.8871685028063494E-3</v>
      </c>
      <c r="V157">
        <v>9.3101549781888643E-3</v>
      </c>
      <c r="W157">
        <v>2.5874875355152371E-2</v>
      </c>
      <c r="X157">
        <v>-7.2291165633874416E-3</v>
      </c>
      <c r="Y157">
        <v>2.3665129679686883E-2</v>
      </c>
      <c r="Z157">
        <v>4.2629900342517457E-2</v>
      </c>
      <c r="AA157">
        <v>1.5904358438521005E-2</v>
      </c>
      <c r="AB157">
        <v>3.8219203268303817E-2</v>
      </c>
      <c r="AC157">
        <v>2.7621717624470826E-2</v>
      </c>
      <c r="AD157">
        <v>1.8832174712075864E-2</v>
      </c>
      <c r="AE157">
        <v>1.68969775109305E-2</v>
      </c>
      <c r="AF157">
        <v>1.5904358438521005E-2</v>
      </c>
      <c r="AG157">
        <v>3.7365218382637996E-2</v>
      </c>
      <c r="AH157">
        <v>3.1715496825840614E-2</v>
      </c>
      <c r="AI157">
        <v>1.2221464262745896E-2</v>
      </c>
      <c r="AJ157">
        <v>1.1994366656522815E-2</v>
      </c>
      <c r="AK157">
        <v>2.4749535600137637E-2</v>
      </c>
      <c r="AL157">
        <v>-3.6783746356352794E-2</v>
      </c>
      <c r="AM157">
        <v>1.6250976548492543E-2</v>
      </c>
      <c r="AN157">
        <v>2.7483981858518594E-2</v>
      </c>
      <c r="AO157">
        <v>2.4528087562197209E-2</v>
      </c>
      <c r="AP157">
        <v>8.6694907720773762E-3</v>
      </c>
      <c r="AQ157">
        <v>-3.2050301185812972E-2</v>
      </c>
      <c r="AR157">
        <v>-1.0467766999249145E-2</v>
      </c>
      <c r="AS157">
        <v>-1.0467766999249145E-2</v>
      </c>
      <c r="AT157">
        <v>2.3637899795544981E-3</v>
      </c>
      <c r="AU157">
        <v>7.5522104472161983E-3</v>
      </c>
      <c r="AV157">
        <v>-8.0612508814209421E-3</v>
      </c>
      <c r="AW157">
        <v>3.0609229204124663E-2</v>
      </c>
      <c r="AX157">
        <v>2.185910758865249E-2</v>
      </c>
      <c r="AY157">
        <v>-3.3327153092843086E-2</v>
      </c>
      <c r="AZ157">
        <v>1.0081705161713778E-2</v>
      </c>
      <c r="BA157">
        <v>1.3602949570183667E-2</v>
      </c>
      <c r="BB157">
        <v>1.7383626111977732E-2</v>
      </c>
      <c r="BC157">
        <v>9.0262033893817595E-4</v>
      </c>
      <c r="BD157">
        <v>2.4200711105329759E-2</v>
      </c>
      <c r="BE157">
        <v>2.6930235849195946E-2</v>
      </c>
      <c r="BF157">
        <v>1.2844525300163459E-2</v>
      </c>
      <c r="BG157">
        <v>-1.9717471657295899E-2</v>
      </c>
      <c r="BH157">
        <v>1.2494198721370642E-2</v>
      </c>
      <c r="BI157">
        <v>-3.2557944323265815E-2</v>
      </c>
      <c r="BJ157">
        <v>-1.934037887112406E-2</v>
      </c>
      <c r="BK157">
        <v>2.62989580293993E-2</v>
      </c>
      <c r="BL157">
        <v>2.4977540534868087E-2</v>
      </c>
      <c r="BM157">
        <v>3.5225315950364752E-2</v>
      </c>
      <c r="BN157">
        <v>-1.9793933176093709E-2</v>
      </c>
      <c r="BO157">
        <v>2.8814614059730501E-2</v>
      </c>
      <c r="BP157">
        <v>2.0071583802467485E-2</v>
      </c>
      <c r="BQ157">
        <v>-9.3425255892074094E-3</v>
      </c>
      <c r="BR157">
        <v>-9.3425255892074094E-3</v>
      </c>
      <c r="BS157">
        <v>4.3768375192232159E-2</v>
      </c>
      <c r="BT157">
        <v>8.6077073872621174E-3</v>
      </c>
      <c r="BU157">
        <v>-1.3228183030657842E-2</v>
      </c>
      <c r="BV157">
        <v>1.0203029505817113E-2</v>
      </c>
      <c r="BW157">
        <v>1.6560136022369956E-2</v>
      </c>
      <c r="BX157">
        <v>1.4993864730052278E-2</v>
      </c>
      <c r="BY157">
        <v>1.1958436297592925E-2</v>
      </c>
      <c r="BZ157">
        <v>1.3185523254046774E-2</v>
      </c>
      <c r="CA157">
        <v>1.498447707289341E-2</v>
      </c>
      <c r="CB157">
        <v>1.839155493918454E-2</v>
      </c>
      <c r="CC157">
        <v>1.839155493918454E-2</v>
      </c>
      <c r="CD157">
        <v>1.5218880312378988E-2</v>
      </c>
      <c r="CE157">
        <v>1.0635118006238647E-2</v>
      </c>
      <c r="CF157">
        <v>1.6982549652262896E-2</v>
      </c>
    </row>
    <row r="158" spans="5:84" x14ac:dyDescent="0.25">
      <c r="E158">
        <v>2.2863600579967613E-2</v>
      </c>
      <c r="F158">
        <v>7.0713285220229127E-2</v>
      </c>
      <c r="G158">
        <v>5.567768740677892E-2</v>
      </c>
      <c r="H158">
        <v>-4.9257699225689233E-2</v>
      </c>
      <c r="I158">
        <v>2.2863600579967613E-2</v>
      </c>
      <c r="J158">
        <v>1.9893678564294692E-2</v>
      </c>
      <c r="K158">
        <v>-3.5255738861067476E-3</v>
      </c>
      <c r="L158">
        <v>-3.6726112080658346E-3</v>
      </c>
      <c r="M158">
        <v>8.6564862112331609E-3</v>
      </c>
      <c r="N158">
        <v>-1.2095868203343629E-2</v>
      </c>
      <c r="O158">
        <v>1.2589640231189692E-2</v>
      </c>
      <c r="P158">
        <v>-1.2095868203343629E-2</v>
      </c>
      <c r="Q158">
        <v>-4.9127290714993221E-2</v>
      </c>
      <c r="R158">
        <v>-9.1780719138050415E-3</v>
      </c>
      <c r="S158">
        <v>-3.4006044707403427E-2</v>
      </c>
      <c r="T158">
        <v>-4.5701697959323329E-2</v>
      </c>
      <c r="U158">
        <v>3.5168069513430877E-2</v>
      </c>
      <c r="V158">
        <v>-6.1098689281475882E-2</v>
      </c>
      <c r="W158">
        <v>-4.9565355969411695E-2</v>
      </c>
      <c r="X158">
        <v>-9.1637239154384043E-3</v>
      </c>
      <c r="Y158">
        <v>-6.8977209684376262E-2</v>
      </c>
      <c r="Z158">
        <v>1.2388852013550333E-2</v>
      </c>
      <c r="AA158">
        <v>2.4535009571852728E-2</v>
      </c>
      <c r="AB158">
        <v>-2.3992800297048311E-2</v>
      </c>
      <c r="AC158">
        <v>2.6514027238740301E-2</v>
      </c>
      <c r="AD158">
        <v>3.3387780064916495E-2</v>
      </c>
      <c r="AE158">
        <v>2.0536849667807555E-2</v>
      </c>
      <c r="AF158">
        <v>2.4535009571852728E-2</v>
      </c>
      <c r="AG158">
        <v>3.0581569913814E-2</v>
      </c>
      <c r="AH158">
        <v>3.2446345793842868E-3</v>
      </c>
      <c r="AI158">
        <v>2.8822290512663939E-2</v>
      </c>
      <c r="AJ158">
        <v>8.5932629540075967E-2</v>
      </c>
      <c r="AK158">
        <v>-1.5836139768449331E-2</v>
      </c>
      <c r="AL158">
        <v>-6.6918842284152569E-2</v>
      </c>
      <c r="AM158">
        <v>5.1787115544898232E-2</v>
      </c>
      <c r="AN158">
        <v>-4.2799671404861739E-3</v>
      </c>
      <c r="AO158">
        <v>0.10061015337375545</v>
      </c>
      <c r="AP158">
        <v>3.8092017999611705E-2</v>
      </c>
      <c r="AQ158">
        <v>1.2900137218392005E-2</v>
      </c>
      <c r="AR158">
        <v>9.0261334648061853E-3</v>
      </c>
      <c r="AS158">
        <v>9.0261334648061853E-3</v>
      </c>
      <c r="AT158">
        <v>5.6846486051911338E-3</v>
      </c>
      <c r="AU158">
        <v>4.6207762020472054E-2</v>
      </c>
      <c r="AV158">
        <v>3.974520015303884E-2</v>
      </c>
      <c r="AW158">
        <v>1.8604822454869607E-2</v>
      </c>
      <c r="AX158">
        <v>5.0850454838700987E-2</v>
      </c>
      <c r="AY158">
        <v>2.2972457364004994E-2</v>
      </c>
      <c r="AZ158">
        <v>-1.216025436633239E-3</v>
      </c>
      <c r="BA158">
        <v>4.026882559934819E-2</v>
      </c>
      <c r="BB158">
        <v>1.7633423829529926E-2</v>
      </c>
      <c r="BC158">
        <v>2.9507745784616346E-2</v>
      </c>
      <c r="BD158">
        <v>-1.2375258009185375E-2</v>
      </c>
      <c r="BE158">
        <v>-1.6156832730796156E-2</v>
      </c>
      <c r="BF158">
        <v>-5.0160324706316262E-2</v>
      </c>
      <c r="BG158">
        <v>3.5768863762264402E-2</v>
      </c>
      <c r="BH158">
        <v>3.4685009356771435E-2</v>
      </c>
      <c r="BI158">
        <v>-8.4109749364189579E-3</v>
      </c>
      <c r="BJ158">
        <v>2.910890336470362E-2</v>
      </c>
      <c r="BK158">
        <v>3.9265721768556139E-2</v>
      </c>
      <c r="BL158">
        <v>-4.4809512203675461E-2</v>
      </c>
      <c r="BM158">
        <v>-5.3111573701455805E-2</v>
      </c>
      <c r="BN158">
        <v>2.4821684511301845E-2</v>
      </c>
      <c r="BO158">
        <v>1.07770265717827E-2</v>
      </c>
      <c r="BP158">
        <v>4.775034636644504E-2</v>
      </c>
      <c r="BQ158">
        <v>4.9569975729529925E-2</v>
      </c>
      <c r="BR158">
        <v>4.9569975729529925E-2</v>
      </c>
      <c r="BS158">
        <v>8.6077073850792107E-3</v>
      </c>
      <c r="BT158">
        <v>0.12870875795413084</v>
      </c>
      <c r="BU158">
        <v>2.9968102877835023E-2</v>
      </c>
      <c r="BV158">
        <v>3.1552354740431277E-2</v>
      </c>
      <c r="BW158">
        <v>4.0757670058864104E-2</v>
      </c>
      <c r="BX158">
        <v>-2.976846625495555E-2</v>
      </c>
      <c r="BY158">
        <v>-2.0065093990529359E-2</v>
      </c>
      <c r="BZ158">
        <v>2.3745086610830968E-2</v>
      </c>
      <c r="CA158">
        <v>-3.3837320438081075E-2</v>
      </c>
      <c r="CB158">
        <v>3.8191073691653532E-2</v>
      </c>
      <c r="CC158">
        <v>3.8191073691653532E-2</v>
      </c>
      <c r="CD158">
        <v>8.3560487250637361E-2</v>
      </c>
      <c r="CE158">
        <v>3.5224046733480896E-2</v>
      </c>
      <c r="CF158">
        <v>-2.3240763994511693E-2</v>
      </c>
    </row>
    <row r="159" spans="5:84" x14ac:dyDescent="0.25">
      <c r="E159">
        <v>-5.223959829016156E-2</v>
      </c>
      <c r="F159">
        <v>2.4461411137641276E-2</v>
      </c>
      <c r="G159">
        <v>-4.2291920565534769E-3</v>
      </c>
      <c r="H159">
        <v>9.7122702826526464E-2</v>
      </c>
      <c r="I159">
        <v>-5.223959829016156E-2</v>
      </c>
      <c r="J159">
        <v>-4.9284390989996929E-2</v>
      </c>
      <c r="K159">
        <v>-1.4059426335488123E-2</v>
      </c>
      <c r="L159">
        <v>5.0403668619719788E-2</v>
      </c>
      <c r="M159">
        <v>-1.3041209031249501E-2</v>
      </c>
      <c r="N159">
        <v>5.3582044873144441E-3</v>
      </c>
      <c r="O159">
        <v>-3.3796729276056703E-2</v>
      </c>
      <c r="P159">
        <v>5.3582044873144441E-3</v>
      </c>
      <c r="Q159">
        <v>-1.7681983488367858E-2</v>
      </c>
      <c r="R159">
        <v>1.7753806927244375E-2</v>
      </c>
      <c r="S159">
        <v>2.5936155835134644E-2</v>
      </c>
      <c r="T159">
        <v>2.237011600177119E-2</v>
      </c>
      <c r="U159">
        <v>0.14235494146346739</v>
      </c>
      <c r="V159">
        <v>-4.0906260945824779E-2</v>
      </c>
      <c r="W159">
        <v>-7.6954554396077679E-2</v>
      </c>
      <c r="X159">
        <v>-2.3983933102653676E-3</v>
      </c>
      <c r="Y159">
        <v>9.5205639734408765E-2</v>
      </c>
      <c r="Z159">
        <v>1.267059936430065E-2</v>
      </c>
      <c r="AA159">
        <v>1.9147547656284514E-2</v>
      </c>
      <c r="AB159">
        <v>-3.6730560835780579E-2</v>
      </c>
      <c r="AC159">
        <v>2.4043692518738613E-2</v>
      </c>
      <c r="AD159">
        <v>8.3518129908414784E-3</v>
      </c>
      <c r="AE159">
        <v>1.5787289208315958E-2</v>
      </c>
      <c r="AF159">
        <v>1.9147547656284514E-2</v>
      </c>
      <c r="AG159">
        <v>-3.4247816075046011E-2</v>
      </c>
      <c r="AH159">
        <v>-4.6914608569504912E-3</v>
      </c>
      <c r="AI159">
        <v>-1.001401091136872E-2</v>
      </c>
      <c r="AJ159">
        <v>4.1559924209750188E-2</v>
      </c>
      <c r="AK159">
        <v>-3.0636860990123138E-2</v>
      </c>
      <c r="AL159">
        <v>-2.4315613933520552E-2</v>
      </c>
      <c r="AM159">
        <v>-2.2512889393221824E-2</v>
      </c>
      <c r="AN159">
        <v>-7.4528100246665285E-2</v>
      </c>
      <c r="AO159">
        <v>1.9153516590420361E-2</v>
      </c>
      <c r="AP159">
        <v>5.6138289756424486E-2</v>
      </c>
      <c r="AQ159">
        <v>-1.7587494640839085E-2</v>
      </c>
      <c r="AR159">
        <v>-5.281366955193767E-4</v>
      </c>
      <c r="AS159">
        <v>-5.281366955193767E-4</v>
      </c>
      <c r="AT159">
        <v>2.3700138241083579E-2</v>
      </c>
      <c r="AU159">
        <v>-1.305016611165094E-2</v>
      </c>
      <c r="AV159">
        <v>7.0176775319020612E-2</v>
      </c>
      <c r="AW159">
        <v>-2.431278004892562E-2</v>
      </c>
      <c r="AX159">
        <v>8.4581032308966519E-2</v>
      </c>
      <c r="AY159">
        <v>9.5890722490177271E-4</v>
      </c>
      <c r="AZ159">
        <v>5.7779478204955381E-2</v>
      </c>
      <c r="BA159">
        <v>1.4178080950238425E-3</v>
      </c>
      <c r="BB159">
        <v>-2.8626603678880369E-2</v>
      </c>
      <c r="BC159">
        <v>1.3023347121110973E-2</v>
      </c>
      <c r="BD159">
        <v>-1.2165923406846912E-2</v>
      </c>
      <c r="BE159">
        <v>-1.6669245440799119E-2</v>
      </c>
      <c r="BF159">
        <v>3.1707170813981111E-2</v>
      </c>
      <c r="BG159">
        <v>9.6087649100036643E-2</v>
      </c>
      <c r="BH159">
        <v>6.6163317037508107E-3</v>
      </c>
      <c r="BI159">
        <v>9.3706055694343371E-2</v>
      </c>
      <c r="BJ159">
        <v>4.6844003223947051E-2</v>
      </c>
      <c r="BK159">
        <v>1.5745646312529393E-2</v>
      </c>
      <c r="BL159">
        <v>-5.4053432697053205E-3</v>
      </c>
      <c r="BM159">
        <v>2.5178930224916518E-2</v>
      </c>
      <c r="BN159">
        <v>1.169458678404639E-2</v>
      </c>
      <c r="BO159">
        <v>-1.5991977429667958E-3</v>
      </c>
      <c r="BP159">
        <v>-1.9557100338773559E-2</v>
      </c>
      <c r="BQ159">
        <v>1.2756196071846915E-2</v>
      </c>
      <c r="BR159">
        <v>1.2756196071846915E-2</v>
      </c>
      <c r="BS159">
        <v>-1.3228183039039498E-2</v>
      </c>
      <c r="BT159">
        <v>2.9968102870929492E-2</v>
      </c>
      <c r="BU159">
        <v>0.16803705804801156</v>
      </c>
      <c r="BV159">
        <v>4.8956539135523502E-2</v>
      </c>
      <c r="BW159">
        <v>1.5560000844636268E-2</v>
      </c>
      <c r="BX159">
        <v>-1.8604698510226225E-2</v>
      </c>
      <c r="BY159">
        <v>-9.5921130341785066E-3</v>
      </c>
      <c r="BZ159">
        <v>-9.4303720539744562E-3</v>
      </c>
      <c r="CA159">
        <v>8.2751940263603718E-2</v>
      </c>
      <c r="CB159">
        <v>6.5168345393304627E-2</v>
      </c>
      <c r="CC159">
        <v>6.5168345393304627E-2</v>
      </c>
      <c r="CD159">
        <v>1.5348394862661596E-2</v>
      </c>
      <c r="CE159">
        <v>-1.9988131730590719E-2</v>
      </c>
      <c r="CF159">
        <v>7.3682248604554634E-3</v>
      </c>
    </row>
    <row r="160" spans="5:84" x14ac:dyDescent="0.25">
      <c r="E160">
        <v>5.620699848804811E-3</v>
      </c>
      <c r="F160">
        <v>4.3679171551405604E-2</v>
      </c>
      <c r="G160">
        <v>3.2039450377058173E-2</v>
      </c>
      <c r="H160">
        <v>2.344498753822602E-2</v>
      </c>
      <c r="I160">
        <v>5.620699848804811E-3</v>
      </c>
      <c r="J160">
        <v>2.3956693705319831E-3</v>
      </c>
      <c r="K160">
        <v>5.9158395485657267E-3</v>
      </c>
      <c r="L160">
        <v>6.6230205535003056E-2</v>
      </c>
      <c r="M160">
        <v>3.4132077030552488E-2</v>
      </c>
      <c r="N160">
        <v>1.2524223855943178E-2</v>
      </c>
      <c r="O160">
        <v>-2.2356078082704622E-2</v>
      </c>
      <c r="P160">
        <v>1.2524223855943178E-2</v>
      </c>
      <c r="Q160">
        <v>2.415374684985272E-2</v>
      </c>
      <c r="R160">
        <v>0.14290162572073156</v>
      </c>
      <c r="S160">
        <v>-4.6103724927313572E-3</v>
      </c>
      <c r="T160">
        <v>5.5785554818613137E-3</v>
      </c>
      <c r="U160">
        <v>-2.2220300306764473E-3</v>
      </c>
      <c r="V160">
        <v>3.1584703660318986E-2</v>
      </c>
      <c r="W160">
        <v>-1.3948894811893597E-2</v>
      </c>
      <c r="X160">
        <v>-4.8775381715670085E-2</v>
      </c>
      <c r="Y160">
        <v>-1.3936739281286165E-2</v>
      </c>
      <c r="Z160">
        <v>-3.1848157822038536E-2</v>
      </c>
      <c r="AA160">
        <v>4.7382151485171997E-2</v>
      </c>
      <c r="AB160">
        <v>5.9286849874253256E-3</v>
      </c>
      <c r="AC160">
        <v>-3.4852502466565793E-3</v>
      </c>
      <c r="AD160">
        <v>-1.8642567079708128E-2</v>
      </c>
      <c r="AE160">
        <v>7.3647291253933767E-3</v>
      </c>
      <c r="AF160">
        <v>4.7382151485171997E-2</v>
      </c>
      <c r="AG160">
        <v>4.7979075508040592E-3</v>
      </c>
      <c r="AH160">
        <v>5.650658290889414E-2</v>
      </c>
      <c r="AI160">
        <v>4.030610619846775E-3</v>
      </c>
      <c r="AJ160">
        <v>2.8252484195416094E-2</v>
      </c>
      <c r="AK160">
        <v>2.7633091142434771E-2</v>
      </c>
      <c r="AL160">
        <v>-4.6139983285250152E-2</v>
      </c>
      <c r="AM160">
        <v>-8.4495264545029591E-2</v>
      </c>
      <c r="AN160">
        <v>8.0731082531221299E-3</v>
      </c>
      <c r="AO160">
        <v>3.1715641365387029E-2</v>
      </c>
      <c r="AP160">
        <v>2.8678174991350225E-2</v>
      </c>
      <c r="AQ160">
        <v>1.626301898384136E-2</v>
      </c>
      <c r="AR160">
        <v>9.9256816636429102E-3</v>
      </c>
      <c r="AS160">
        <v>9.9256816636429102E-3</v>
      </c>
      <c r="AT160">
        <v>-1.2280511865409655E-2</v>
      </c>
      <c r="AU160">
        <v>-2.2251294698100443E-3</v>
      </c>
      <c r="AV160">
        <v>0.1483231244660875</v>
      </c>
      <c r="AW160">
        <v>2.6380227083151797E-2</v>
      </c>
      <c r="AX160">
        <v>8.142879377984584E-2</v>
      </c>
      <c r="AY160">
        <v>-2.5428771619456336E-2</v>
      </c>
      <c r="AZ160">
        <v>-3.0491693426054539E-2</v>
      </c>
      <c r="BA160">
        <v>-2.4386029201184378E-2</v>
      </c>
      <c r="BB160">
        <v>-8.286291138591631E-2</v>
      </c>
      <c r="BC160">
        <v>4.3137912959961999E-2</v>
      </c>
      <c r="BD160">
        <v>3.5297038718751103E-2</v>
      </c>
      <c r="BE160">
        <v>3.8104396510219032E-2</v>
      </c>
      <c r="BF160">
        <v>-2.9102156722194072E-2</v>
      </c>
      <c r="BG160">
        <v>2.9179381543830554E-2</v>
      </c>
      <c r="BH160">
        <v>-4.7558932970979961E-3</v>
      </c>
      <c r="BI160">
        <v>3.5067719951590651E-2</v>
      </c>
      <c r="BJ160">
        <v>-1.3194590108059678E-2</v>
      </c>
      <c r="BK160">
        <v>6.7016333313689724E-3</v>
      </c>
      <c r="BL160">
        <v>-1.6200502963765684E-2</v>
      </c>
      <c r="BM160">
        <v>-6.8934585405672766E-3</v>
      </c>
      <c r="BN160">
        <v>-4.3595533227873406E-2</v>
      </c>
      <c r="BO160">
        <v>8.7266835303623225E-3</v>
      </c>
      <c r="BP160">
        <v>1.022029887569792E-2</v>
      </c>
      <c r="BQ160">
        <v>3.3145212418559514E-2</v>
      </c>
      <c r="BR160">
        <v>3.3145212418559514E-2</v>
      </c>
      <c r="BS160">
        <v>1.0203029502010158E-2</v>
      </c>
      <c r="BT160">
        <v>3.155235473822407E-2</v>
      </c>
      <c r="BU160">
        <v>4.8956539139828448E-2</v>
      </c>
      <c r="BV160">
        <v>0.13907025348511229</v>
      </c>
      <c r="BW160">
        <v>1.6226313058780195E-2</v>
      </c>
      <c r="BX160">
        <v>-1.7933213695009276E-2</v>
      </c>
      <c r="BY160">
        <v>-1.3672558270179547E-2</v>
      </c>
      <c r="BZ160">
        <v>-1.7473312266407109E-2</v>
      </c>
      <c r="CA160">
        <v>1.0208583602598853E-2</v>
      </c>
      <c r="CB160">
        <v>-2.0033569999020007E-2</v>
      </c>
      <c r="CC160">
        <v>-2.0033569999020007E-2</v>
      </c>
      <c r="CD160">
        <v>3.2524536880678426E-2</v>
      </c>
      <c r="CE160">
        <v>-9.1592614503643865E-4</v>
      </c>
      <c r="CF160">
        <v>7.2135225033607503E-2</v>
      </c>
    </row>
    <row r="161" spans="5:84" x14ac:dyDescent="0.25">
      <c r="E161">
        <v>2.3438794875109539E-2</v>
      </c>
      <c r="F161">
        <v>4.7598503088658296E-2</v>
      </c>
      <c r="G161">
        <v>3.2567130647518601E-2</v>
      </c>
      <c r="H161">
        <v>8.3567311989085069E-3</v>
      </c>
      <c r="I161">
        <v>2.3438794875109539E-2</v>
      </c>
      <c r="J161">
        <v>2.2364927164550255E-2</v>
      </c>
      <c r="K161">
        <v>2.488554391378997E-2</v>
      </c>
      <c r="L161">
        <v>3.5612231057773919E-2</v>
      </c>
      <c r="M161">
        <v>3.0509137448152888E-2</v>
      </c>
      <c r="N161">
        <v>-3.5309653748649389E-2</v>
      </c>
      <c r="O161">
        <v>2.0471712517563904E-2</v>
      </c>
      <c r="P161">
        <v>-3.5309653748649389E-2</v>
      </c>
      <c r="Q161">
        <v>-9.2960631608748068E-3</v>
      </c>
      <c r="R161">
        <v>-8.2814373938984581E-3</v>
      </c>
      <c r="S161">
        <v>9.6604191896730446E-3</v>
      </c>
      <c r="T161">
        <v>2.0755379582329814E-3</v>
      </c>
      <c r="U161">
        <v>8.5836934785138985E-3</v>
      </c>
      <c r="V161">
        <v>-3.2268998259411014E-2</v>
      </c>
      <c r="W161">
        <v>4.7491795799189385E-3</v>
      </c>
      <c r="X161">
        <v>-1.2847922177416551E-2</v>
      </c>
      <c r="Y161">
        <v>1.0932317168504846E-2</v>
      </c>
      <c r="Z161">
        <v>3.6868643740188278E-3</v>
      </c>
      <c r="AA161">
        <v>1.8395414506906328E-2</v>
      </c>
      <c r="AB161">
        <v>7.5646922766856584E-3</v>
      </c>
      <c r="AC161">
        <v>2.5927995545568586E-2</v>
      </c>
      <c r="AD161">
        <v>3.3391250854969232E-2</v>
      </c>
      <c r="AE161">
        <v>2.68771321045835E-2</v>
      </c>
      <c r="AF161">
        <v>1.8395414506906328E-2</v>
      </c>
      <c r="AG161">
        <v>3.0927512934818262E-2</v>
      </c>
      <c r="AH161">
        <v>2.5033238698722281E-2</v>
      </c>
      <c r="AI161">
        <v>8.3232787298845035E-3</v>
      </c>
      <c r="AJ161">
        <v>3.9639763446061731E-2</v>
      </c>
      <c r="AK161">
        <v>-9.9167702714041128E-3</v>
      </c>
      <c r="AL161">
        <v>1.2988097597691206E-3</v>
      </c>
      <c r="AM161">
        <v>1.9178217072785185E-2</v>
      </c>
      <c r="AN161">
        <v>1.1394844175827583E-2</v>
      </c>
      <c r="AO161">
        <v>2.5743285417408987E-2</v>
      </c>
      <c r="AP161">
        <v>3.1323543619011518E-2</v>
      </c>
      <c r="AQ161">
        <v>1.7838594450872214E-2</v>
      </c>
      <c r="AR161">
        <v>-3.1071133398992867E-2</v>
      </c>
      <c r="AS161">
        <v>-3.1071133398992867E-2</v>
      </c>
      <c r="AT161">
        <v>3.1320993513701573E-2</v>
      </c>
      <c r="AU161">
        <v>-1.2566156685738239E-3</v>
      </c>
      <c r="AV161">
        <v>1.0226223060873924E-2</v>
      </c>
      <c r="AW161">
        <v>2.8297751789784775E-2</v>
      </c>
      <c r="AX161">
        <v>-4.933561085638441E-2</v>
      </c>
      <c r="AY161">
        <v>3.9721899207807443E-3</v>
      </c>
      <c r="AZ161">
        <v>1.5655629467200276E-2</v>
      </c>
      <c r="BA161">
        <v>3.2737576967520096E-2</v>
      </c>
      <c r="BB161">
        <v>-8.3424188825839685E-3</v>
      </c>
      <c r="BC161">
        <v>3.386083303615875E-2</v>
      </c>
      <c r="BD161">
        <v>1.9505721173099497E-2</v>
      </c>
      <c r="BE161">
        <v>1.6442065419818588E-2</v>
      </c>
      <c r="BF161">
        <v>-2.7013560164748512E-3</v>
      </c>
      <c r="BG161">
        <v>3.8206007871422212E-2</v>
      </c>
      <c r="BH161">
        <v>4.3760772686521815E-2</v>
      </c>
      <c r="BI161">
        <v>2.7951376384042756E-2</v>
      </c>
      <c r="BJ161">
        <v>3.7243444003555809E-2</v>
      </c>
      <c r="BK161">
        <v>1.9649417863975026E-2</v>
      </c>
      <c r="BL161">
        <v>-5.2950226274873502E-3</v>
      </c>
      <c r="BM161">
        <v>2.2077699895419606E-3</v>
      </c>
      <c r="BN161">
        <v>4.8942001866791873E-4</v>
      </c>
      <c r="BO161">
        <v>2.0040743758926768E-2</v>
      </c>
      <c r="BP161">
        <v>2.3505082171594881E-2</v>
      </c>
      <c r="BQ161">
        <v>2.1153984262391137E-2</v>
      </c>
      <c r="BR161">
        <v>2.1153984262391137E-2</v>
      </c>
      <c r="BS161">
        <v>1.6560136029431481E-2</v>
      </c>
      <c r="BT161">
        <v>4.0757670067846689E-2</v>
      </c>
      <c r="BU161">
        <v>1.5560000860265877E-2</v>
      </c>
      <c r="BV161">
        <v>1.6226313069892556E-2</v>
      </c>
      <c r="BW161">
        <v>4.5049134611320145E-2</v>
      </c>
      <c r="BX161">
        <v>-3.5859425529258804E-3</v>
      </c>
      <c r="BY161">
        <v>2.9230553758439193E-3</v>
      </c>
      <c r="BZ161">
        <v>2.8637778269060804E-2</v>
      </c>
      <c r="CA161">
        <v>-3.1469403092360126E-4</v>
      </c>
      <c r="CB161">
        <v>-7.8529334549546082E-3</v>
      </c>
      <c r="CC161">
        <v>-7.8529334549546082E-3</v>
      </c>
      <c r="CD161">
        <v>2.9304318901736147E-2</v>
      </c>
      <c r="CE161">
        <v>4.26878241462611E-3</v>
      </c>
      <c r="CF161">
        <v>-4.942389943667469E-3</v>
      </c>
    </row>
    <row r="162" spans="5:84" x14ac:dyDescent="0.25">
      <c r="E162">
        <v>1.1487836031045445E-2</v>
      </c>
      <c r="F162">
        <v>7.0085803994532347E-3</v>
      </c>
      <c r="G162">
        <v>1.3195899828775615E-2</v>
      </c>
      <c r="H162">
        <v>4.5163186458442306E-2</v>
      </c>
      <c r="I162">
        <v>1.1487836031045445E-2</v>
      </c>
      <c r="J162">
        <v>1.1228573628011246E-2</v>
      </c>
      <c r="K162">
        <v>4.8845739632605217E-2</v>
      </c>
      <c r="L162">
        <v>2.6682258682110216E-2</v>
      </c>
      <c r="M162">
        <v>3.589523971313402E-3</v>
      </c>
      <c r="N162">
        <v>2.2703927309776162E-2</v>
      </c>
      <c r="O162">
        <v>3.6292641829698546E-2</v>
      </c>
      <c r="P162">
        <v>2.2703927309776162E-2</v>
      </c>
      <c r="Q162">
        <v>5.9268166312156534E-2</v>
      </c>
      <c r="R162">
        <v>-5.5401301816286663E-2</v>
      </c>
      <c r="S162">
        <v>2.4719470454447612E-2</v>
      </c>
      <c r="T162">
        <v>2.8718698458009784E-2</v>
      </c>
      <c r="U162">
        <v>-5.2044395463934912E-3</v>
      </c>
      <c r="V162">
        <v>1.5572842319012015E-2</v>
      </c>
      <c r="W162">
        <v>3.1889206569256812E-2</v>
      </c>
      <c r="X162">
        <v>-9.195322900252767E-3</v>
      </c>
      <c r="Y162">
        <v>2.1783074781243222E-2</v>
      </c>
      <c r="Z162">
        <v>-4.9877127255924247E-3</v>
      </c>
      <c r="AA162">
        <v>-1.9847337995284875E-2</v>
      </c>
      <c r="AB162">
        <v>5.9456040630387091E-2</v>
      </c>
      <c r="AC162">
        <v>-3.063959942135952E-2</v>
      </c>
      <c r="AD162">
        <v>-1.6047364308532625E-2</v>
      </c>
      <c r="AE162">
        <v>-6.1371054722450524E-3</v>
      </c>
      <c r="AF162">
        <v>-1.9847337995284875E-2</v>
      </c>
      <c r="AG162">
        <v>7.369315146761618E-3</v>
      </c>
      <c r="AH162">
        <v>1.2128954579667672E-2</v>
      </c>
      <c r="AI162">
        <v>4.652273062186052E-2</v>
      </c>
      <c r="AJ162">
        <v>-2.901823642191409E-2</v>
      </c>
      <c r="AK162">
        <v>8.8204788963062053E-2</v>
      </c>
      <c r="AL162">
        <v>-2.2140287949703241E-2</v>
      </c>
      <c r="AM162">
        <v>-1.4831253264182054E-2</v>
      </c>
      <c r="AN162">
        <v>-3.482065126207301E-3</v>
      </c>
      <c r="AO162">
        <v>-2.6026262922495103E-2</v>
      </c>
      <c r="AP162">
        <v>-2.9274742089879707E-2</v>
      </c>
      <c r="AQ162">
        <v>7.3324473454840111E-2</v>
      </c>
      <c r="AR162">
        <v>4.1798109654120341E-3</v>
      </c>
      <c r="AS162">
        <v>4.1798109654120341E-3</v>
      </c>
      <c r="AT162">
        <v>2.5057825211420137E-2</v>
      </c>
      <c r="AU162">
        <v>-3.1745098187236503E-2</v>
      </c>
      <c r="AV162">
        <v>-4.5989785109975201E-2</v>
      </c>
      <c r="AW162">
        <v>9.7254599170362721E-3</v>
      </c>
      <c r="AX162">
        <v>2.876226624766598E-2</v>
      </c>
      <c r="AY162">
        <v>8.0371088806828583E-2</v>
      </c>
      <c r="AZ162">
        <v>1.1384420180387766E-2</v>
      </c>
      <c r="BA162">
        <v>-1.8097318465441187E-2</v>
      </c>
      <c r="BB162">
        <v>4.2851634658364224E-2</v>
      </c>
      <c r="BC162">
        <v>1.1291338476309865E-2</v>
      </c>
      <c r="BD162">
        <v>-5.1139459843227431E-4</v>
      </c>
      <c r="BE162">
        <v>2.2463157468764483E-3</v>
      </c>
      <c r="BF162">
        <v>6.4252686512500962E-2</v>
      </c>
      <c r="BG162">
        <v>-7.0318472270103904E-3</v>
      </c>
      <c r="BH162">
        <v>-1.9701409017322674E-2</v>
      </c>
      <c r="BI162">
        <v>9.1903472955050525E-3</v>
      </c>
      <c r="BJ162">
        <v>-3.4049671871296705E-2</v>
      </c>
      <c r="BK162">
        <v>5.3987491130582654E-3</v>
      </c>
      <c r="BL162">
        <v>3.8581692324221012E-2</v>
      </c>
      <c r="BM162">
        <v>2.2352842646018278E-2</v>
      </c>
      <c r="BN162">
        <v>6.7213847560598672E-2</v>
      </c>
      <c r="BO162">
        <v>4.7179767453726651E-3</v>
      </c>
      <c r="BP162">
        <v>2.3022145856591625E-2</v>
      </c>
      <c r="BQ162">
        <v>7.5126499144840264E-3</v>
      </c>
      <c r="BR162">
        <v>7.5126499144840264E-3</v>
      </c>
      <c r="BS162">
        <v>1.4993864729674899E-2</v>
      </c>
      <c r="BT162">
        <v>-2.9768466253630055E-2</v>
      </c>
      <c r="BU162">
        <v>-1.8604698502512063E-2</v>
      </c>
      <c r="BV162">
        <v>-1.7933213691638028E-2</v>
      </c>
      <c r="BW162">
        <v>-3.5859425605964668E-3</v>
      </c>
      <c r="BX162">
        <v>9.318991002281718E-2</v>
      </c>
      <c r="BY162">
        <v>8.8651286704921561E-2</v>
      </c>
      <c r="BZ162">
        <v>2.9820787198131027E-2</v>
      </c>
      <c r="CA162">
        <v>8.6955679245698247E-3</v>
      </c>
      <c r="CB162">
        <v>-1.0223496333297E-3</v>
      </c>
      <c r="CC162">
        <v>-1.0223496333297E-3</v>
      </c>
      <c r="CD162">
        <v>-9.4910924776858141E-3</v>
      </c>
      <c r="CE162">
        <v>6.2138455361528733E-2</v>
      </c>
      <c r="CF162">
        <v>3.3991882983985727E-2</v>
      </c>
    </row>
    <row r="163" spans="5:84" x14ac:dyDescent="0.25">
      <c r="E163">
        <v>8.240852266699239E-3</v>
      </c>
      <c r="F163">
        <v>1.9686628734764788E-2</v>
      </c>
      <c r="G163">
        <v>1.8150019726810657E-2</v>
      </c>
      <c r="H163">
        <v>4.0618499870024111E-2</v>
      </c>
      <c r="I163">
        <v>8.240852266699239E-3</v>
      </c>
      <c r="J163">
        <v>7.5976045533683312E-3</v>
      </c>
      <c r="K163">
        <v>4.774639258144453E-2</v>
      </c>
      <c r="L163">
        <v>3.2690760473161967E-2</v>
      </c>
      <c r="M163">
        <v>2.7435614129057428E-3</v>
      </c>
      <c r="N163">
        <v>1.360574052668953E-2</v>
      </c>
      <c r="O163">
        <v>3.6666110963727433E-2</v>
      </c>
      <c r="P163">
        <v>1.360574052668953E-2</v>
      </c>
      <c r="Q163">
        <v>5.3792627870423604E-2</v>
      </c>
      <c r="R163">
        <v>-5.2445942258891487E-2</v>
      </c>
      <c r="S163">
        <v>2.6392518795389036E-2</v>
      </c>
      <c r="T163">
        <v>2.8820925809213693E-2</v>
      </c>
      <c r="U163">
        <v>2.5280341822023766E-3</v>
      </c>
      <c r="V163">
        <v>3.6629064138450351E-3</v>
      </c>
      <c r="W163">
        <v>2.1254389567022525E-2</v>
      </c>
      <c r="X163">
        <v>-1.4777246276135886E-2</v>
      </c>
      <c r="Y163">
        <v>2.0682689042037322E-2</v>
      </c>
      <c r="Z163">
        <v>-8.738963455425991E-3</v>
      </c>
      <c r="AA163">
        <v>-1.7753922730642607E-2</v>
      </c>
      <c r="AB163">
        <v>5.124150224791113E-2</v>
      </c>
      <c r="AC163">
        <v>-2.8284004817813707E-2</v>
      </c>
      <c r="AD163">
        <v>-1.1440516560846076E-2</v>
      </c>
      <c r="AE163">
        <v>-5.051720479478522E-3</v>
      </c>
      <c r="AF163">
        <v>-1.7753922730642607E-2</v>
      </c>
      <c r="AG163">
        <v>8.3035234129807678E-3</v>
      </c>
      <c r="AH163">
        <v>1.0973441665141526E-2</v>
      </c>
      <c r="AI163">
        <v>4.6676679526905573E-2</v>
      </c>
      <c r="AJ163">
        <v>-2.0672201270061447E-2</v>
      </c>
      <c r="AK163">
        <v>8.1284013847262776E-2</v>
      </c>
      <c r="AL163">
        <v>-2.7671801856433531E-2</v>
      </c>
      <c r="AM163">
        <v>-1.2576451200203453E-2</v>
      </c>
      <c r="AN163">
        <v>-1.3636644773610679E-2</v>
      </c>
      <c r="AO163">
        <v>-2.4768123057006791E-2</v>
      </c>
      <c r="AP163">
        <v>-2.3641805090722529E-2</v>
      </c>
      <c r="AQ163">
        <v>8.0035964733868675E-2</v>
      </c>
      <c r="AR163">
        <v>-4.4078255388906307E-3</v>
      </c>
      <c r="AS163">
        <v>-4.4078255388906307E-3</v>
      </c>
      <c r="AT163">
        <v>2.7931292333854441E-2</v>
      </c>
      <c r="AU163">
        <v>-3.8592307300774842E-2</v>
      </c>
      <c r="AV163">
        <v>-3.8624762738267066E-2</v>
      </c>
      <c r="AW163">
        <v>1.0460630945355265E-2</v>
      </c>
      <c r="AX163">
        <v>2.2067245566044502E-2</v>
      </c>
      <c r="AY163">
        <v>8.7167529501559621E-2</v>
      </c>
      <c r="AZ163">
        <v>1.1142289733140076E-2</v>
      </c>
      <c r="BA163">
        <v>-1.3767834773231152E-2</v>
      </c>
      <c r="BB163">
        <v>4.0132322548435101E-2</v>
      </c>
      <c r="BC163">
        <v>1.6516844327838676E-2</v>
      </c>
      <c r="BD163">
        <v>-1.1970992229569655E-3</v>
      </c>
      <c r="BE163">
        <v>3.7052840705059653E-4</v>
      </c>
      <c r="BF163">
        <v>6.0292373990326886E-2</v>
      </c>
      <c r="BG163">
        <v>5.0233856428280876E-3</v>
      </c>
      <c r="BH163">
        <v>-1.4674310701835419E-2</v>
      </c>
      <c r="BI163">
        <v>1.3475250809677708E-2</v>
      </c>
      <c r="BJ163">
        <v>-2.2638397951593336E-2</v>
      </c>
      <c r="BK163">
        <v>6.2554296015693567E-3</v>
      </c>
      <c r="BL163">
        <v>3.1232072004823863E-2</v>
      </c>
      <c r="BM163">
        <v>1.6528543553566005E-2</v>
      </c>
      <c r="BN163">
        <v>7.1354652949899983E-2</v>
      </c>
      <c r="BO163">
        <v>4.128622176285679E-3</v>
      </c>
      <c r="BP163">
        <v>2.5403927188463071E-2</v>
      </c>
      <c r="BQ163">
        <v>7.4151193686663175E-3</v>
      </c>
      <c r="BR163">
        <v>7.4151193686663175E-3</v>
      </c>
      <c r="BS163">
        <v>1.1958436299601249E-2</v>
      </c>
      <c r="BT163">
        <v>-2.0065093986849997E-2</v>
      </c>
      <c r="BU163">
        <v>-9.59211302406901E-3</v>
      </c>
      <c r="BV163">
        <v>-1.3672558264398588E-2</v>
      </c>
      <c r="BW163">
        <v>2.9230553705672513E-3</v>
      </c>
      <c r="BX163">
        <v>8.8651286707348953E-2</v>
      </c>
      <c r="BY163">
        <v>8.6585845350071411E-2</v>
      </c>
      <c r="BZ163">
        <v>3.1606890569698065E-2</v>
      </c>
      <c r="CA163">
        <v>7.0940847306698307E-3</v>
      </c>
      <c r="CB163">
        <v>-4.986921191314303E-3</v>
      </c>
      <c r="CC163">
        <v>-4.986921191314303E-3</v>
      </c>
      <c r="CD163">
        <v>-4.6091684411604383E-3</v>
      </c>
      <c r="CE163">
        <v>6.1785736038450945E-2</v>
      </c>
      <c r="CF163">
        <v>3.5275910715483305E-2</v>
      </c>
    </row>
    <row r="164" spans="5:84" x14ac:dyDescent="0.25">
      <c r="E164">
        <v>4.1280187962999232E-2</v>
      </c>
      <c r="F164">
        <v>2.8881394795860188E-2</v>
      </c>
      <c r="G164">
        <v>2.9433670944864071E-2</v>
      </c>
      <c r="H164">
        <v>2.6934434468510293E-2</v>
      </c>
      <c r="I164">
        <v>4.1280187962999232E-2</v>
      </c>
      <c r="J164">
        <v>3.4805080449440279E-2</v>
      </c>
      <c r="K164">
        <v>1.9388710993701735E-2</v>
      </c>
      <c r="L164">
        <v>-1.3436308259935734E-2</v>
      </c>
      <c r="M164">
        <v>1.4674747278369066E-2</v>
      </c>
      <c r="N164">
        <v>-1.1787131665807429E-2</v>
      </c>
      <c r="O164">
        <v>1.3695610472343522E-2</v>
      </c>
      <c r="P164">
        <v>-1.1787131665807429E-2</v>
      </c>
      <c r="Q164">
        <v>-3.4560522027901289E-2</v>
      </c>
      <c r="R164">
        <v>-7.6734900226513025E-3</v>
      </c>
      <c r="S164">
        <v>-5.3629806498329685E-3</v>
      </c>
      <c r="T164">
        <v>-9.5401251390517111E-3</v>
      </c>
      <c r="U164">
        <v>-1.4015503872528381E-2</v>
      </c>
      <c r="V164">
        <v>-2.0050736097872085E-2</v>
      </c>
      <c r="W164">
        <v>2.8414127142121187E-2</v>
      </c>
      <c r="X164">
        <v>3.9672569108469002E-4</v>
      </c>
      <c r="Y164">
        <v>-3.1668879064602334E-3</v>
      </c>
      <c r="Z164">
        <v>1.6123719099309514E-2</v>
      </c>
      <c r="AA164">
        <v>-5.589374029080052E-3</v>
      </c>
      <c r="AB164">
        <v>1.0514577374163017E-2</v>
      </c>
      <c r="AC164">
        <v>-1.0450094479259375E-2</v>
      </c>
      <c r="AD164">
        <v>7.7532265428645331E-4</v>
      </c>
      <c r="AE164">
        <v>1.5749969325736413E-2</v>
      </c>
      <c r="AF164">
        <v>-5.589374029080052E-3</v>
      </c>
      <c r="AG164">
        <v>3.5177607526551746E-2</v>
      </c>
      <c r="AH164">
        <v>7.4335094131084967E-3</v>
      </c>
      <c r="AI164">
        <v>1.3621149898169482E-3</v>
      </c>
      <c r="AJ164">
        <v>-4.143512975353647E-4</v>
      </c>
      <c r="AK164">
        <v>5.7577693919680789E-3</v>
      </c>
      <c r="AL164">
        <v>-3.9305953532506183E-3</v>
      </c>
      <c r="AM164">
        <v>5.9540562535417008E-3</v>
      </c>
      <c r="AN164">
        <v>2.9692317274827684E-2</v>
      </c>
      <c r="AO164">
        <v>2.5875147446996205E-2</v>
      </c>
      <c r="AP164">
        <v>4.5857858188917133E-3</v>
      </c>
      <c r="AQ164">
        <v>5.5111271200919854E-2</v>
      </c>
      <c r="AR164">
        <v>-1.1176313373901611E-2</v>
      </c>
      <c r="AS164">
        <v>-1.1176313373901611E-2</v>
      </c>
      <c r="AT164">
        <v>5.5272099911646722E-2</v>
      </c>
      <c r="AU164">
        <v>-1.4385822240270504E-2</v>
      </c>
      <c r="AV164">
        <v>-1.1300575439617253E-2</v>
      </c>
      <c r="AW164">
        <v>2.6073258963580523E-2</v>
      </c>
      <c r="AX164">
        <v>-9.3544646153536387E-2</v>
      </c>
      <c r="AY164">
        <v>8.4359901943835441E-2</v>
      </c>
      <c r="AZ164">
        <v>3.02850109398006E-2</v>
      </c>
      <c r="BA164">
        <v>1.9976932713589107E-2</v>
      </c>
      <c r="BB164">
        <v>5.8344423721901073E-3</v>
      </c>
      <c r="BC164">
        <v>5.5607996113224201E-2</v>
      </c>
      <c r="BD164">
        <v>-1.0244299027569181E-2</v>
      </c>
      <c r="BE164">
        <v>-1.3246507796621343E-2</v>
      </c>
      <c r="BF164">
        <v>-2.7497507378984598E-4</v>
      </c>
      <c r="BG164">
        <v>-3.1569521266002043E-2</v>
      </c>
      <c r="BH164">
        <v>2.1914994111135774E-2</v>
      </c>
      <c r="BI164">
        <v>4.7671770097072436E-2</v>
      </c>
      <c r="BJ164">
        <v>-2.5226949641876384E-3</v>
      </c>
      <c r="BK164">
        <v>2.5055038681738667E-2</v>
      </c>
      <c r="BL164">
        <v>7.5949032523490168E-3</v>
      </c>
      <c r="BM164">
        <v>2.9120849518010555E-2</v>
      </c>
      <c r="BN164">
        <v>6.2277731712425455E-2</v>
      </c>
      <c r="BO164">
        <v>1.6379253647187009E-2</v>
      </c>
      <c r="BP164">
        <v>2.8685439655873918E-2</v>
      </c>
      <c r="BQ164">
        <v>1.1110908035185149E-2</v>
      </c>
      <c r="BR164">
        <v>1.1110908035185149E-2</v>
      </c>
      <c r="BS164">
        <v>1.3185523243171543E-2</v>
      </c>
      <c r="BT164">
        <v>2.3745086602191379E-2</v>
      </c>
      <c r="BU164">
        <v>-9.4303720562699395E-3</v>
      </c>
      <c r="BV164">
        <v>-1.7473312273337233E-2</v>
      </c>
      <c r="BW164">
        <v>2.8637778251193208E-2</v>
      </c>
      <c r="BX164">
        <v>2.9820787187730666E-2</v>
      </c>
      <c r="BY164">
        <v>3.1606890556936038E-2</v>
      </c>
      <c r="BZ164">
        <v>6.891982158378257E-2</v>
      </c>
      <c r="CA164">
        <v>1.3336687418607246E-2</v>
      </c>
      <c r="CB164">
        <v>5.5175739436558902E-2</v>
      </c>
      <c r="CC164">
        <v>5.5175739436558902E-2</v>
      </c>
      <c r="CD164">
        <v>1.6041952840141288E-2</v>
      </c>
      <c r="CE164">
        <v>2.2432104643900955E-2</v>
      </c>
      <c r="CF164">
        <v>-6.0076379263366148E-3</v>
      </c>
    </row>
    <row r="165" spans="5:84" x14ac:dyDescent="0.25">
      <c r="E165">
        <v>9.4832731405069676E-3</v>
      </c>
      <c r="F165">
        <v>-2.0913689872400915E-2</v>
      </c>
      <c r="G165">
        <v>-1.5671303205640696E-2</v>
      </c>
      <c r="H165">
        <v>0.10248236228560674</v>
      </c>
      <c r="I165">
        <v>9.4832731405069676E-3</v>
      </c>
      <c r="J165">
        <v>1.3814710473974715E-2</v>
      </c>
      <c r="K165">
        <v>3.9884021192041208E-3</v>
      </c>
      <c r="L165">
        <v>1.4712154659766441E-3</v>
      </c>
      <c r="M165">
        <v>4.6896686239430024E-3</v>
      </c>
      <c r="N165">
        <v>1.4751870609027246E-2</v>
      </c>
      <c r="O165">
        <v>-2.3957809304633454E-2</v>
      </c>
      <c r="P165">
        <v>1.4751870609027246E-2</v>
      </c>
      <c r="Q165">
        <v>-4.7903035938953314E-3</v>
      </c>
      <c r="R165">
        <v>4.0207255455234056E-2</v>
      </c>
      <c r="S165">
        <v>5.7708506861192763E-2</v>
      </c>
      <c r="T165">
        <v>6.1371510912529945E-2</v>
      </c>
      <c r="U165">
        <v>7.4415007530897942E-2</v>
      </c>
      <c r="V165">
        <v>1.8451948819916089E-2</v>
      </c>
      <c r="W165">
        <v>-5.5253935878472604E-3</v>
      </c>
      <c r="X165">
        <v>1.3328359593906061E-2</v>
      </c>
      <c r="Y165">
        <v>9.8428232384013034E-2</v>
      </c>
      <c r="Z165">
        <v>5.5662322828730085E-2</v>
      </c>
      <c r="AA165">
        <v>6.2556777523516682E-3</v>
      </c>
      <c r="AB165">
        <v>7.3526411233175437E-4</v>
      </c>
      <c r="AC165">
        <v>1.7429894412780214E-2</v>
      </c>
      <c r="AD165">
        <v>-1.5675882584832254E-2</v>
      </c>
      <c r="AE165">
        <v>6.0558831295406956E-4</v>
      </c>
      <c r="AF165">
        <v>6.2556777523516682E-3</v>
      </c>
      <c r="AG165">
        <v>-5.1067866487546076E-4</v>
      </c>
      <c r="AH165">
        <v>3.1029751405733802E-3</v>
      </c>
      <c r="AI165">
        <v>-2.3560228970406244E-2</v>
      </c>
      <c r="AJ165">
        <v>-8.2131728871755461E-3</v>
      </c>
      <c r="AK165">
        <v>-2.692033780984579E-3</v>
      </c>
      <c r="AL165">
        <v>1.3554160814087599E-2</v>
      </c>
      <c r="AM165">
        <v>-3.1760119821812163E-2</v>
      </c>
      <c r="AN165">
        <v>-9.9918111790369829E-3</v>
      </c>
      <c r="AO165">
        <v>-6.0772036861799633E-3</v>
      </c>
      <c r="AP165">
        <v>1.9326497229157011E-2</v>
      </c>
      <c r="AQ165">
        <v>-5.0215244757324043E-2</v>
      </c>
      <c r="AR165">
        <v>3.5092659809414783E-3</v>
      </c>
      <c r="AS165">
        <v>3.5092659809414783E-3</v>
      </c>
      <c r="AT165">
        <v>2.7956371868660637E-2</v>
      </c>
      <c r="AU165">
        <v>-2.1071418163314967E-2</v>
      </c>
      <c r="AV165">
        <v>2.5232424114399341E-2</v>
      </c>
      <c r="AW165">
        <v>-1.0221525626174371E-2</v>
      </c>
      <c r="AX165">
        <v>-3.2986156842135239E-3</v>
      </c>
      <c r="AY165">
        <v>4.3509820284930861E-3</v>
      </c>
      <c r="AZ165">
        <v>4.7291598367764393E-2</v>
      </c>
      <c r="BA165">
        <v>-1.7864242821229684E-2</v>
      </c>
      <c r="BB165">
        <v>-2.1067512451884304E-2</v>
      </c>
      <c r="BC165">
        <v>5.2987167102956506E-3</v>
      </c>
      <c r="BD165">
        <v>-8.7855761309138802E-3</v>
      </c>
      <c r="BE165">
        <v>-1.0432459127152585E-2</v>
      </c>
      <c r="BF165">
        <v>4.6924312283955508E-2</v>
      </c>
      <c r="BG165">
        <v>2.1967865818848797E-3</v>
      </c>
      <c r="BH165">
        <v>5.4174274323491034E-3</v>
      </c>
      <c r="BI165">
        <v>4.0323445604904098E-2</v>
      </c>
      <c r="BJ165">
        <v>2.3760420421563858E-2</v>
      </c>
      <c r="BK165">
        <v>2.2307367936316963E-2</v>
      </c>
      <c r="BL165">
        <v>2.4235182620607712E-2</v>
      </c>
      <c r="BM165">
        <v>8.1301713133649048E-2</v>
      </c>
      <c r="BN165">
        <v>9.1520631344683689E-3</v>
      </c>
      <c r="BO165">
        <v>1.3341944928142904E-2</v>
      </c>
      <c r="BP165">
        <v>-1.7133126469228349E-2</v>
      </c>
      <c r="BQ165">
        <v>-3.6005706329290954E-2</v>
      </c>
      <c r="BR165">
        <v>-3.6005706329290954E-2</v>
      </c>
      <c r="BS165">
        <v>1.4984477058270509E-2</v>
      </c>
      <c r="BT165">
        <v>-3.3837320450678388E-2</v>
      </c>
      <c r="BU165">
        <v>8.2751940257235229E-2</v>
      </c>
      <c r="BV165">
        <v>1.0208583591712395E-2</v>
      </c>
      <c r="BW165">
        <v>-3.1469405271607187E-4</v>
      </c>
      <c r="BX165">
        <v>8.6955679102606875E-3</v>
      </c>
      <c r="BY165">
        <v>7.0940847139906171E-3</v>
      </c>
      <c r="BZ165">
        <v>1.3336687414849238E-2</v>
      </c>
      <c r="CA165">
        <v>9.9265582970574515E-2</v>
      </c>
      <c r="CB165">
        <v>7.8324040286460617E-2</v>
      </c>
      <c r="CC165">
        <v>7.8324040286460617E-2</v>
      </c>
      <c r="CD165">
        <v>-1.5898059657311253E-2</v>
      </c>
      <c r="CE165">
        <v>-2.6271764544373896E-2</v>
      </c>
      <c r="CF165">
        <v>3.6912782800119989E-2</v>
      </c>
    </row>
    <row r="166" spans="5:84" x14ac:dyDescent="0.25">
      <c r="E166">
        <v>5.0266050940967325E-2</v>
      </c>
      <c r="F166">
        <v>-4.6133846993285071E-2</v>
      </c>
      <c r="G166">
        <v>-1.6058652236140086E-2</v>
      </c>
      <c r="H166">
        <v>6.3536991397999093E-2</v>
      </c>
      <c r="I166">
        <v>5.0266050940967325E-2</v>
      </c>
      <c r="J166">
        <v>4.6070069376509884E-2</v>
      </c>
      <c r="K166">
        <v>-3.2158863060801041E-2</v>
      </c>
      <c r="L166">
        <v>-6.2427792301628537E-2</v>
      </c>
      <c r="M166">
        <v>-1.4070212158160567E-2</v>
      </c>
      <c r="N166">
        <v>2.6511336508227012E-2</v>
      </c>
      <c r="O166">
        <v>-4.7715611980111927E-2</v>
      </c>
      <c r="P166">
        <v>2.6511336508227012E-2</v>
      </c>
      <c r="Q166">
        <v>-4.4223100077183886E-2</v>
      </c>
      <c r="R166">
        <v>1.4810038875089276E-2</v>
      </c>
      <c r="S166">
        <v>-3.2957354371880437E-2</v>
      </c>
      <c r="T166">
        <v>-3.3137115980833631E-2</v>
      </c>
      <c r="U166">
        <v>6.0389090498754211E-2</v>
      </c>
      <c r="V166">
        <v>-5.0607181106676891E-3</v>
      </c>
      <c r="W166">
        <v>-8.5299753169943426E-3</v>
      </c>
      <c r="X166">
        <v>2.5053642979712326E-2</v>
      </c>
      <c r="Y166">
        <v>4.5886000912662289E-2</v>
      </c>
      <c r="Z166">
        <v>9.5889414424671499E-2</v>
      </c>
      <c r="AA166">
        <v>-3.0729170565665431E-2</v>
      </c>
      <c r="AB166">
        <v>-5.0723513007711801E-2</v>
      </c>
      <c r="AC166">
        <v>5.3604273756785448E-3</v>
      </c>
      <c r="AD166">
        <v>-2.9140905581654941E-2</v>
      </c>
      <c r="AE166">
        <v>-1.7686069161728657E-3</v>
      </c>
      <c r="AF166">
        <v>-3.0729170565665431E-2</v>
      </c>
      <c r="AG166">
        <v>2.4665309843190764E-2</v>
      </c>
      <c r="AH166">
        <v>-1.7855279043588357E-2</v>
      </c>
      <c r="AI166">
        <v>-3.2026298609326626E-2</v>
      </c>
      <c r="AJ166">
        <v>1.210821181919533E-2</v>
      </c>
      <c r="AK166">
        <v>-5.2351684510063168E-2</v>
      </c>
      <c r="AL166">
        <v>-2.4766184434135252E-2</v>
      </c>
      <c r="AM166">
        <v>-1.3244336706378645E-3</v>
      </c>
      <c r="AN166">
        <v>1.571681728021368E-2</v>
      </c>
      <c r="AO166">
        <v>7.2090074756067934E-2</v>
      </c>
      <c r="AP166">
        <v>-3.1528412668107575E-3</v>
      </c>
      <c r="AQ166">
        <v>1.60498787445644E-2</v>
      </c>
      <c r="AR166">
        <v>2.8434978026681768E-2</v>
      </c>
      <c r="AS166">
        <v>2.8434978026681768E-2</v>
      </c>
      <c r="AT166">
        <v>3.6845126469802453E-2</v>
      </c>
      <c r="AU166">
        <v>2.6391903766310787E-2</v>
      </c>
      <c r="AV166">
        <v>9.7137768741494823E-3</v>
      </c>
      <c r="AW166">
        <v>5.9769126223128966E-3</v>
      </c>
      <c r="AX166">
        <v>6.1608157614172515E-2</v>
      </c>
      <c r="AY166">
        <v>6.1915842518773634E-2</v>
      </c>
      <c r="AZ166">
        <v>6.2587830990416177E-2</v>
      </c>
      <c r="BA166">
        <v>-2.8281511049305097E-3</v>
      </c>
      <c r="BB166">
        <v>-6.2064510673262852E-3</v>
      </c>
      <c r="BC166">
        <v>8.4389716444402407E-3</v>
      </c>
      <c r="BD166">
        <v>-4.5838374328960457E-2</v>
      </c>
      <c r="BE166">
        <v>-5.0489683950065173E-2</v>
      </c>
      <c r="BF166">
        <v>-2.2406832401106108E-2</v>
      </c>
      <c r="BG166">
        <v>-8.6172443860467962E-2</v>
      </c>
      <c r="BH166">
        <v>-9.2497457132807437E-3</v>
      </c>
      <c r="BI166">
        <v>2.3829488555435235E-2</v>
      </c>
      <c r="BJ166">
        <v>-3.727913397061125E-2</v>
      </c>
      <c r="BK166">
        <v>5.3204721129837526E-2</v>
      </c>
      <c r="BL166">
        <v>1.9392587534769939E-2</v>
      </c>
      <c r="BM166">
        <v>8.6203218636122583E-2</v>
      </c>
      <c r="BN166">
        <v>5.2854716415663985E-2</v>
      </c>
      <c r="BO166">
        <v>1.5504625196429173E-2</v>
      </c>
      <c r="BP166">
        <v>6.0967564368628047E-3</v>
      </c>
      <c r="BQ166">
        <v>-9.4387909278226267E-4</v>
      </c>
      <c r="BR166">
        <v>-9.4387909278226267E-4</v>
      </c>
      <c r="BS166">
        <v>1.8391554914135522E-2</v>
      </c>
      <c r="BT166">
        <v>3.8191073669345071E-2</v>
      </c>
      <c r="BU166">
        <v>6.5168345376891229E-2</v>
      </c>
      <c r="BV166">
        <v>-2.0033570020266039E-2</v>
      </c>
      <c r="BW166">
        <v>-7.8529334868513434E-3</v>
      </c>
      <c r="BX166">
        <v>-1.0223496580713254E-3</v>
      </c>
      <c r="BY166">
        <v>-4.9869212183960288E-3</v>
      </c>
      <c r="BZ166">
        <v>5.5175739422502368E-2</v>
      </c>
      <c r="CA166">
        <v>7.8324040275919438E-2</v>
      </c>
      <c r="CB166">
        <v>0.21257780818016769</v>
      </c>
      <c r="CC166">
        <v>0.21257780818016769</v>
      </c>
      <c r="CD166">
        <v>4.0496887515445196E-2</v>
      </c>
      <c r="CE166">
        <v>-4.2712632193658839E-4</v>
      </c>
      <c r="CF166">
        <v>-4.5795788886560718E-2</v>
      </c>
    </row>
    <row r="167" spans="5:84" x14ac:dyDescent="0.25">
      <c r="E167">
        <v>5.0266050940967325E-2</v>
      </c>
      <c r="F167">
        <v>-4.6133846993285071E-2</v>
      </c>
      <c r="G167">
        <v>-1.6058652236140086E-2</v>
      </c>
      <c r="H167">
        <v>6.3536991397999093E-2</v>
      </c>
      <c r="I167">
        <v>5.0266050940967325E-2</v>
      </c>
      <c r="J167">
        <v>4.6070069376509884E-2</v>
      </c>
      <c r="K167">
        <v>-3.2158863060801041E-2</v>
      </c>
      <c r="L167">
        <v>-6.2427792301628537E-2</v>
      </c>
      <c r="M167">
        <v>-1.4070212158160567E-2</v>
      </c>
      <c r="N167">
        <v>2.6511336508227012E-2</v>
      </c>
      <c r="O167">
        <v>-4.7715611980111927E-2</v>
      </c>
      <c r="P167">
        <v>2.6511336508227012E-2</v>
      </c>
      <c r="Q167">
        <v>-4.4223100077183886E-2</v>
      </c>
      <c r="R167">
        <v>1.4810038875089276E-2</v>
      </c>
      <c r="S167">
        <v>-3.2957354371880437E-2</v>
      </c>
      <c r="T167">
        <v>-3.3137115980833631E-2</v>
      </c>
      <c r="U167">
        <v>6.0389090498754211E-2</v>
      </c>
      <c r="V167">
        <v>-5.0607181106676891E-3</v>
      </c>
      <c r="W167">
        <v>-8.5299753169943426E-3</v>
      </c>
      <c r="X167">
        <v>2.5053642979712326E-2</v>
      </c>
      <c r="Y167">
        <v>4.5886000912662289E-2</v>
      </c>
      <c r="Z167">
        <v>9.5889414424671499E-2</v>
      </c>
      <c r="AA167">
        <v>-3.0729170565665431E-2</v>
      </c>
      <c r="AB167">
        <v>-5.0723513007711801E-2</v>
      </c>
      <c r="AC167">
        <v>5.3604273756785448E-3</v>
      </c>
      <c r="AD167">
        <v>-2.9140905581654941E-2</v>
      </c>
      <c r="AE167">
        <v>-1.7686069161728657E-3</v>
      </c>
      <c r="AF167">
        <v>-3.0729170565665431E-2</v>
      </c>
      <c r="AG167">
        <v>2.4665309843190764E-2</v>
      </c>
      <c r="AH167">
        <v>-1.7855279043588357E-2</v>
      </c>
      <c r="AI167">
        <v>-3.2026298609326626E-2</v>
      </c>
      <c r="AJ167">
        <v>1.210821181919533E-2</v>
      </c>
      <c r="AK167">
        <v>-5.2351684510063168E-2</v>
      </c>
      <c r="AL167">
        <v>-2.4766184434135252E-2</v>
      </c>
      <c r="AM167">
        <v>-1.3244336706378645E-3</v>
      </c>
      <c r="AN167">
        <v>1.571681728021368E-2</v>
      </c>
      <c r="AO167">
        <v>7.2090074756067934E-2</v>
      </c>
      <c r="AP167">
        <v>-3.1528412668107575E-3</v>
      </c>
      <c r="AQ167">
        <v>1.60498787445644E-2</v>
      </c>
      <c r="AR167">
        <v>2.8434978026681768E-2</v>
      </c>
      <c r="AS167">
        <v>2.8434978026681768E-2</v>
      </c>
      <c r="AT167">
        <v>3.6845126469802453E-2</v>
      </c>
      <c r="AU167">
        <v>2.6391903766310787E-2</v>
      </c>
      <c r="AV167">
        <v>9.7137768741494823E-3</v>
      </c>
      <c r="AW167">
        <v>5.9769126223128966E-3</v>
      </c>
      <c r="AX167">
        <v>6.1608157614172515E-2</v>
      </c>
      <c r="AY167">
        <v>6.1915842518773634E-2</v>
      </c>
      <c r="AZ167">
        <v>6.2587830990416177E-2</v>
      </c>
      <c r="BA167">
        <v>-2.8281511049305097E-3</v>
      </c>
      <c r="BB167">
        <v>-6.2064510673262852E-3</v>
      </c>
      <c r="BC167">
        <v>8.4389716444402407E-3</v>
      </c>
      <c r="BD167">
        <v>-4.5838374328960457E-2</v>
      </c>
      <c r="BE167">
        <v>-5.0489683950065173E-2</v>
      </c>
      <c r="BF167">
        <v>-2.2406832401106108E-2</v>
      </c>
      <c r="BG167">
        <v>-8.6172443860467962E-2</v>
      </c>
      <c r="BH167">
        <v>-9.2497457132807437E-3</v>
      </c>
      <c r="BI167">
        <v>2.3829488555435235E-2</v>
      </c>
      <c r="BJ167">
        <v>-3.727913397061125E-2</v>
      </c>
      <c r="BK167">
        <v>5.3204721129837526E-2</v>
      </c>
      <c r="BL167">
        <v>1.9392587534769939E-2</v>
      </c>
      <c r="BM167">
        <v>8.6203218636122583E-2</v>
      </c>
      <c r="BN167">
        <v>5.2854716415663985E-2</v>
      </c>
      <c r="BO167">
        <v>1.5504625196429173E-2</v>
      </c>
      <c r="BP167">
        <v>6.0967564368628047E-3</v>
      </c>
      <c r="BQ167">
        <v>-9.4387909278226267E-4</v>
      </c>
      <c r="BR167">
        <v>-9.4387909278226267E-4</v>
      </c>
      <c r="BS167">
        <v>1.8391554914135522E-2</v>
      </c>
      <c r="BT167">
        <v>3.8191073669345071E-2</v>
      </c>
      <c r="BU167">
        <v>6.5168345376891229E-2</v>
      </c>
      <c r="BV167">
        <v>-2.0033570020266039E-2</v>
      </c>
      <c r="BW167">
        <v>-7.8529334868513434E-3</v>
      </c>
      <c r="BX167">
        <v>-1.0223496580713254E-3</v>
      </c>
      <c r="BY167">
        <v>-4.9869212183960288E-3</v>
      </c>
      <c r="BZ167">
        <v>5.5175739422502368E-2</v>
      </c>
      <c r="CA167">
        <v>7.8324040275919438E-2</v>
      </c>
      <c r="CB167">
        <v>0.21257780818016769</v>
      </c>
      <c r="CC167">
        <v>0.21257780818016769</v>
      </c>
      <c r="CD167">
        <v>4.0496887515445196E-2</v>
      </c>
      <c r="CE167">
        <v>-4.2712632193658839E-4</v>
      </c>
      <c r="CF167">
        <v>-4.5795788886560718E-2</v>
      </c>
    </row>
    <row r="168" spans="5:84" x14ac:dyDescent="0.25">
      <c r="E168">
        <v>4.3877727757738072E-2</v>
      </c>
      <c r="F168">
        <v>5.5296417575468881E-2</v>
      </c>
      <c r="G168">
        <v>4.0714866517086779E-2</v>
      </c>
      <c r="H168">
        <v>-3.1921559941262889E-2</v>
      </c>
      <c r="I168">
        <v>4.3877727757738072E-2</v>
      </c>
      <c r="J168">
        <v>4.1677059456449783E-2</v>
      </c>
      <c r="K168">
        <v>3.2807707881989945E-3</v>
      </c>
      <c r="L168">
        <v>1.8494255841185525E-2</v>
      </c>
      <c r="M168">
        <v>1.466612085864083E-2</v>
      </c>
      <c r="N168">
        <v>-1.2342082626579987E-2</v>
      </c>
      <c r="O168">
        <v>-3.1870798729720096E-3</v>
      </c>
      <c r="P168">
        <v>-1.2342082626579987E-2</v>
      </c>
      <c r="Q168">
        <v>2.5027357088795443E-3</v>
      </c>
      <c r="R168">
        <v>-2.4976513787464849E-2</v>
      </c>
      <c r="S168">
        <v>1.7301501026918131E-2</v>
      </c>
      <c r="T168">
        <v>9.3807320169745911E-3</v>
      </c>
      <c r="U168">
        <v>1.751440185616171E-2</v>
      </c>
      <c r="V168">
        <v>-3.7298906251376773E-3</v>
      </c>
      <c r="W168">
        <v>-2.2092253671679996E-2</v>
      </c>
      <c r="X168">
        <v>-1.2698530618399317E-2</v>
      </c>
      <c r="Y168">
        <v>-2.9858473708877731E-2</v>
      </c>
      <c r="Z168">
        <v>2.5287271678209766E-2</v>
      </c>
      <c r="AA168">
        <v>-1.2878595692402406E-2</v>
      </c>
      <c r="AB168">
        <v>-2.6824526871743026E-2</v>
      </c>
      <c r="AC168">
        <v>2.130563730955809E-2</v>
      </c>
      <c r="AD168">
        <v>-5.2688470226773809E-3</v>
      </c>
      <c r="AE168">
        <v>-1.1127264401614378E-2</v>
      </c>
      <c r="AF168">
        <v>-1.2878595692402406E-2</v>
      </c>
      <c r="AG168">
        <v>4.2811436850527129E-2</v>
      </c>
      <c r="AH168">
        <v>2.1668538550367877E-2</v>
      </c>
      <c r="AI168">
        <v>2.479317345705162E-2</v>
      </c>
      <c r="AJ168">
        <v>8.6936062988201834E-2</v>
      </c>
      <c r="AK168">
        <v>-1.4543059781782552E-2</v>
      </c>
      <c r="AL168">
        <v>-5.572266285393257E-3</v>
      </c>
      <c r="AM168">
        <v>-5.3988970049409502E-3</v>
      </c>
      <c r="AN168">
        <v>1.7644070924534072E-2</v>
      </c>
      <c r="AO168">
        <v>7.3150958766671159E-2</v>
      </c>
      <c r="AP168">
        <v>-3.5084178998029403E-3</v>
      </c>
      <c r="AQ168">
        <v>5.6034247338061616E-2</v>
      </c>
      <c r="AR168">
        <v>-1.1493141527984363E-2</v>
      </c>
      <c r="AS168">
        <v>-1.1493141527984363E-2</v>
      </c>
      <c r="AT168">
        <v>7.7492122431079835E-3</v>
      </c>
      <c r="AU168">
        <v>5.9530370888163153E-2</v>
      </c>
      <c r="AV168">
        <v>1.7944110796766444E-2</v>
      </c>
      <c r="AW168">
        <v>2.0834686727519314E-2</v>
      </c>
      <c r="AX168">
        <v>8.3894502709979557E-2</v>
      </c>
      <c r="AY168">
        <v>1.4009641672810269E-2</v>
      </c>
      <c r="AZ168">
        <v>-1.8582787083240015E-2</v>
      </c>
      <c r="BA168">
        <v>-1.1220950433554422E-2</v>
      </c>
      <c r="BB168">
        <v>-4.1369537117829314E-2</v>
      </c>
      <c r="BC168">
        <v>-6.2791147944740167E-3</v>
      </c>
      <c r="BD168">
        <v>-1.0885351357733775E-2</v>
      </c>
      <c r="BE168">
        <v>-1.6794341121988965E-2</v>
      </c>
      <c r="BF168">
        <v>-3.8134388169844546E-2</v>
      </c>
      <c r="BG168">
        <v>2.1154505046059091E-2</v>
      </c>
      <c r="BH168">
        <v>3.868336094025332E-2</v>
      </c>
      <c r="BI168">
        <v>-4.3744690374721285E-2</v>
      </c>
      <c r="BJ168">
        <v>3.8116219784026961E-2</v>
      </c>
      <c r="BK168">
        <v>4.1636338278973284E-2</v>
      </c>
      <c r="BL168">
        <v>-3.3829109745803998E-2</v>
      </c>
      <c r="BM168">
        <v>-1.4939362343016016E-2</v>
      </c>
      <c r="BN168">
        <v>-3.6077442699686268E-3</v>
      </c>
      <c r="BO168">
        <v>9.843633527971074E-3</v>
      </c>
      <c r="BP168">
        <v>4.0261466134121071E-2</v>
      </c>
      <c r="BQ168">
        <v>5.2654583332066962E-2</v>
      </c>
      <c r="BR168">
        <v>5.2654583332066962E-2</v>
      </c>
      <c r="BS168">
        <v>1.5218880305830407E-2</v>
      </c>
      <c r="BT168">
        <v>8.3560487246300053E-2</v>
      </c>
      <c r="BU168">
        <v>1.5348394864821369E-2</v>
      </c>
      <c r="BV168">
        <v>3.2524536878170085E-2</v>
      </c>
      <c r="BW168">
        <v>2.930431888825008E-2</v>
      </c>
      <c r="BX168">
        <v>-9.4910924836518751E-3</v>
      </c>
      <c r="BY168">
        <v>-4.6091684494991014E-3</v>
      </c>
      <c r="BZ168">
        <v>1.6041952844477347E-2</v>
      </c>
      <c r="CA168">
        <v>-1.5898059649151197E-2</v>
      </c>
      <c r="CB168">
        <v>4.0496887533738035E-2</v>
      </c>
      <c r="CC168">
        <v>4.0496887533738035E-2</v>
      </c>
      <c r="CD168">
        <v>9.186349450841752E-2</v>
      </c>
      <c r="CE168">
        <v>2.8954649743003047E-2</v>
      </c>
      <c r="CF168">
        <v>-2.7472502476524552E-2</v>
      </c>
    </row>
    <row r="169" spans="5:84" x14ac:dyDescent="0.25">
      <c r="E169">
        <v>1.4074502544598813E-2</v>
      </c>
      <c r="F169">
        <v>3.6949866139733001E-2</v>
      </c>
      <c r="G169">
        <v>3.6084081656272721E-2</v>
      </c>
      <c r="H169">
        <v>-1.5560882830710887E-2</v>
      </c>
      <c r="I169">
        <v>1.4074502544598813E-2</v>
      </c>
      <c r="J169">
        <v>1.2921632138003306E-2</v>
      </c>
      <c r="K169">
        <v>3.1895880043558769E-2</v>
      </c>
      <c r="L169">
        <v>7.3762581916818892E-3</v>
      </c>
      <c r="M169">
        <v>-2.3768614103476804E-3</v>
      </c>
      <c r="N169">
        <v>2.7381286173982999E-2</v>
      </c>
      <c r="O169">
        <v>3.8914453762516288E-2</v>
      </c>
      <c r="P169">
        <v>2.7381286173982999E-2</v>
      </c>
      <c r="Q169">
        <v>3.0829340350730872E-2</v>
      </c>
      <c r="R169">
        <v>-4.255881079453902E-2</v>
      </c>
      <c r="S169">
        <v>2.3874189734621742E-3</v>
      </c>
      <c r="T169">
        <v>2.2167288339583757E-3</v>
      </c>
      <c r="U169">
        <v>1.9385304453897467E-3</v>
      </c>
      <c r="V169">
        <v>-8.8340888043395294E-3</v>
      </c>
      <c r="W169">
        <v>-1.1700346941815043E-3</v>
      </c>
      <c r="X169">
        <v>-1.0900328621622962E-2</v>
      </c>
      <c r="Y169">
        <v>-4.1701072807260764E-2</v>
      </c>
      <c r="Z169">
        <v>-5.0432650513430044E-3</v>
      </c>
      <c r="AA169">
        <v>-4.7890670110019018E-3</v>
      </c>
      <c r="AB169">
        <v>3.6866078245287287E-2</v>
      </c>
      <c r="AC169">
        <v>-1.8526207812021883E-2</v>
      </c>
      <c r="AD169">
        <v>-1.6703469637879553E-3</v>
      </c>
      <c r="AE169">
        <v>-5.1888506437168247E-3</v>
      </c>
      <c r="AF169">
        <v>-4.7890670110019018E-3</v>
      </c>
      <c r="AG169">
        <v>1.4368052872440112E-2</v>
      </c>
      <c r="AH169">
        <v>2.9699671139550576E-3</v>
      </c>
      <c r="AI169">
        <v>5.9919767394420592E-2</v>
      </c>
      <c r="AJ169">
        <v>1.1924131084373457E-2</v>
      </c>
      <c r="AK169">
        <v>7.5990133057973044E-2</v>
      </c>
      <c r="AL169">
        <v>-5.0677754031497269E-2</v>
      </c>
      <c r="AM169">
        <v>1.8550796661298025E-2</v>
      </c>
      <c r="AN169">
        <v>-7.5477921040864038E-3</v>
      </c>
      <c r="AO169">
        <v>2.1597586413406006E-2</v>
      </c>
      <c r="AP169">
        <v>-1.5600093558222977E-2</v>
      </c>
      <c r="AQ169">
        <v>6.1343494788135888E-2</v>
      </c>
      <c r="AR169">
        <v>2.3572386635537512E-2</v>
      </c>
      <c r="AS169">
        <v>2.3572386635537512E-2</v>
      </c>
      <c r="AT169">
        <v>4.833323277735363E-3</v>
      </c>
      <c r="AU169">
        <v>-1.7102951424029234E-3</v>
      </c>
      <c r="AV169">
        <v>-1.8149244515585555E-2</v>
      </c>
      <c r="AW169">
        <v>1.0085536906629028E-2</v>
      </c>
      <c r="AX169">
        <v>6.8361062586979174E-2</v>
      </c>
      <c r="AY169">
        <v>7.7891820964261754E-2</v>
      </c>
      <c r="AZ169">
        <v>-1.0504624569002113E-2</v>
      </c>
      <c r="BA169">
        <v>-1.4071036039733087E-3</v>
      </c>
      <c r="BB169">
        <v>5.7816295715358401E-2</v>
      </c>
      <c r="BC169">
        <v>1.1541617728297524E-2</v>
      </c>
      <c r="BD169">
        <v>-9.1056211624886141E-3</v>
      </c>
      <c r="BE169">
        <v>-7.3801601940660655E-3</v>
      </c>
      <c r="BF169">
        <v>2.4500413496077469E-2</v>
      </c>
      <c r="BG169">
        <v>5.6113843359571203E-3</v>
      </c>
      <c r="BH169">
        <v>-1.0131353377654917E-2</v>
      </c>
      <c r="BI169">
        <v>-2.3115930004587892E-2</v>
      </c>
      <c r="BJ169">
        <v>-1.6525153494973188E-2</v>
      </c>
      <c r="BK169">
        <v>1.6163652148767471E-2</v>
      </c>
      <c r="BL169">
        <v>4.5453648039003036E-3</v>
      </c>
      <c r="BM169">
        <v>-2.6140791113501982E-2</v>
      </c>
      <c r="BN169">
        <v>6.8808997184043458E-2</v>
      </c>
      <c r="BO169">
        <v>1.9169212609298492E-3</v>
      </c>
      <c r="BP169">
        <v>4.2441533067940518E-2</v>
      </c>
      <c r="BQ169">
        <v>2.5582743246204187E-2</v>
      </c>
      <c r="BR169">
        <v>2.5582743246204187E-2</v>
      </c>
      <c r="BS169">
        <v>1.0635118005528243E-2</v>
      </c>
      <c r="BT169">
        <v>3.5224046734633391E-2</v>
      </c>
      <c r="BU169">
        <v>-1.9988131722820851E-2</v>
      </c>
      <c r="BV169">
        <v>-9.1592614173782727E-4</v>
      </c>
      <c r="BW169">
        <v>4.2687824068092795E-3</v>
      </c>
      <c r="BX169">
        <v>6.2138455361399975E-2</v>
      </c>
      <c r="BY169">
        <v>6.1785736035918526E-2</v>
      </c>
      <c r="BZ169">
        <v>2.2432104653975882E-2</v>
      </c>
      <c r="CA169">
        <v>-2.6271764530352376E-2</v>
      </c>
      <c r="CB169">
        <v>-4.271262977926793E-4</v>
      </c>
      <c r="CC169">
        <v>-4.271262977926793E-4</v>
      </c>
      <c r="CD169">
        <v>2.8954649748703931E-2</v>
      </c>
      <c r="CE169">
        <v>7.5577790148145946E-2</v>
      </c>
      <c r="CF169">
        <v>2.7334234566692095E-2</v>
      </c>
    </row>
    <row r="170" spans="5:84" x14ac:dyDescent="0.25">
      <c r="E170">
        <v>1.7876463019325411E-2</v>
      </c>
      <c r="F170">
        <v>4.1466775553140434E-2</v>
      </c>
      <c r="G170">
        <v>3.3449251560448645E-2</v>
      </c>
      <c r="H170">
        <v>2.0456128021443809E-3</v>
      </c>
      <c r="I170">
        <v>1.7876463019325411E-2</v>
      </c>
      <c r="J170">
        <v>2.298565137483885E-2</v>
      </c>
      <c r="K170">
        <v>2.68894873172211E-2</v>
      </c>
      <c r="L170">
        <v>-1.1024456401579896E-3</v>
      </c>
      <c r="M170">
        <v>8.5594880675061991E-3</v>
      </c>
      <c r="N170">
        <v>3.4968087166269257E-2</v>
      </c>
      <c r="O170">
        <v>2.4560691830484538E-2</v>
      </c>
      <c r="P170">
        <v>3.4968087166269257E-2</v>
      </c>
      <c r="Q170">
        <v>2.4568407018286331E-2</v>
      </c>
      <c r="R170">
        <v>0.16829171557790021</v>
      </c>
      <c r="S170">
        <v>8.1092764129366501E-2</v>
      </c>
      <c r="T170">
        <v>9.6239588394962966E-2</v>
      </c>
      <c r="U170">
        <v>1.9631932796944529E-2</v>
      </c>
      <c r="V170">
        <v>3.3601815308997501E-2</v>
      </c>
      <c r="W170">
        <v>-1.9762545520486063E-2</v>
      </c>
      <c r="X170">
        <v>-3.1028607293821814E-2</v>
      </c>
      <c r="Y170">
        <v>-1.8256888012160438E-2</v>
      </c>
      <c r="Z170">
        <v>1.168676354726858E-2</v>
      </c>
      <c r="AA170">
        <v>5.6627368747646623E-2</v>
      </c>
      <c r="AB170">
        <v>3.9354703994892548E-2</v>
      </c>
      <c r="AC170">
        <v>-5.8961224879326701E-3</v>
      </c>
      <c r="AD170">
        <v>-1.4397720265557662E-2</v>
      </c>
      <c r="AE170">
        <v>-1.9364189779871532E-2</v>
      </c>
      <c r="AF170">
        <v>5.6627368747646623E-2</v>
      </c>
      <c r="AG170">
        <v>1.0885581296024543E-2</v>
      </c>
      <c r="AH170">
        <v>9.289314758334194E-3</v>
      </c>
      <c r="AI170">
        <v>2.8588659906787828E-2</v>
      </c>
      <c r="AJ170">
        <v>-2.590177981393274E-2</v>
      </c>
      <c r="AK170">
        <v>9.8653640537018167E-2</v>
      </c>
      <c r="AL170">
        <v>-6.7426346613483512E-2</v>
      </c>
      <c r="AM170">
        <v>-2.6184126187896867E-2</v>
      </c>
      <c r="AN170">
        <v>-3.1634562140138572E-2</v>
      </c>
      <c r="AO170">
        <v>-3.037876372926776E-2</v>
      </c>
      <c r="AP170">
        <v>1.3231059695185399E-2</v>
      </c>
      <c r="AQ170">
        <v>-5.5895340293472623E-2</v>
      </c>
      <c r="AR170">
        <v>2.7360245227352559E-2</v>
      </c>
      <c r="AS170">
        <v>2.7360245227352559E-2</v>
      </c>
      <c r="AT170">
        <v>-2.223492157689172E-2</v>
      </c>
      <c r="AU170">
        <v>-8.4969623108300141E-2</v>
      </c>
      <c r="AV170">
        <v>0.10204320281976179</v>
      </c>
      <c r="AW170">
        <v>2.1080896940063321E-3</v>
      </c>
      <c r="AX170">
        <v>-1.0288756308968167E-2</v>
      </c>
      <c r="AY170">
        <v>5.7661945222276079E-2</v>
      </c>
      <c r="AZ170">
        <v>-4.1328400623148437E-2</v>
      </c>
      <c r="BA170">
        <v>-2.2979834308594599E-2</v>
      </c>
      <c r="BB170">
        <v>3.4948193087687651E-2</v>
      </c>
      <c r="BC170">
        <v>3.3666832201047742E-2</v>
      </c>
      <c r="BD170">
        <v>1.2383807420321136E-2</v>
      </c>
      <c r="BE170">
        <v>1.711740953172361E-2</v>
      </c>
      <c r="BF170">
        <v>4.2157742693654604E-2</v>
      </c>
      <c r="BG170">
        <v>2.4494992314426645E-3</v>
      </c>
      <c r="BH170">
        <v>-1.8536486916598482E-2</v>
      </c>
      <c r="BI170">
        <v>-4.3614248150307691E-2</v>
      </c>
      <c r="BJ170">
        <v>3.1715566250482913E-2</v>
      </c>
      <c r="BK170">
        <v>6.9394000890504737E-3</v>
      </c>
      <c r="BL170">
        <v>-5.4436596668465398E-3</v>
      </c>
      <c r="BM170">
        <v>8.2332165778324362E-3</v>
      </c>
      <c r="BN170">
        <v>4.6711611139111736E-2</v>
      </c>
      <c r="BO170">
        <v>8.2492869465373153E-3</v>
      </c>
      <c r="BP170">
        <v>2.2333994233600163E-2</v>
      </c>
      <c r="BQ170">
        <v>-8.1814560749807239E-2</v>
      </c>
      <c r="BR170">
        <v>-8.1814560749807239E-2</v>
      </c>
      <c r="BS170">
        <v>1.6982549637070771E-2</v>
      </c>
      <c r="BT170">
        <v>-2.3240764007757791E-2</v>
      </c>
      <c r="BU170">
        <v>7.368224853530142E-3</v>
      </c>
      <c r="BV170">
        <v>7.2135225022209204E-2</v>
      </c>
      <c r="BW170">
        <v>-4.9423899660260839E-3</v>
      </c>
      <c r="BX170">
        <v>3.3991882969184817E-2</v>
      </c>
      <c r="BY170">
        <v>3.5275910698295415E-2</v>
      </c>
      <c r="BZ170">
        <v>-6.0076379306802097E-3</v>
      </c>
      <c r="CA170">
        <v>3.6912782799588428E-2</v>
      </c>
      <c r="CB170">
        <v>-4.5795788876655336E-2</v>
      </c>
      <c r="CC170">
        <v>-4.5795788876655336E-2</v>
      </c>
      <c r="CD170">
        <v>-2.7472502485291067E-2</v>
      </c>
      <c r="CE170">
        <v>2.7334234552115005E-2</v>
      </c>
      <c r="CF170">
        <v>0.186051519643152</v>
      </c>
    </row>
  </sheetData>
  <mergeCells count="1">
    <mergeCell ref="C2:H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topLeftCell="A10" workbookViewId="0">
      <selection activeCell="F25" sqref="F25"/>
    </sheetView>
  </sheetViews>
  <sheetFormatPr defaultRowHeight="15" x14ac:dyDescent="0.25"/>
  <cols>
    <col min="2" max="2" width="12.42578125" customWidth="1"/>
    <col min="6" max="6" width="12.42578125" customWidth="1"/>
  </cols>
  <sheetData>
    <row r="2" spans="2:10" x14ac:dyDescent="0.25">
      <c r="D2" s="27" t="s">
        <v>27</v>
      </c>
      <c r="E2" s="27"/>
      <c r="F2" s="27"/>
      <c r="G2" s="27"/>
      <c r="H2" s="27"/>
      <c r="I2" s="27"/>
      <c r="J2" s="27"/>
    </row>
    <row r="3" spans="2:10" x14ac:dyDescent="0.25">
      <c r="D3" s="27"/>
      <c r="E3" s="27"/>
      <c r="F3" s="27"/>
      <c r="G3" s="27"/>
      <c r="H3" s="27"/>
      <c r="I3" s="27"/>
      <c r="J3" s="27"/>
    </row>
    <row r="4" spans="2:10" x14ac:dyDescent="0.25">
      <c r="D4" s="27"/>
      <c r="E4" s="27"/>
      <c r="F4" s="27"/>
      <c r="G4" s="27"/>
      <c r="H4" s="27"/>
      <c r="I4" s="27"/>
      <c r="J4" s="27"/>
    </row>
    <row r="7" spans="2:10" x14ac:dyDescent="0.25">
      <c r="C7" s="28" t="s">
        <v>28</v>
      </c>
      <c r="D7" s="28"/>
      <c r="E7" s="28"/>
    </row>
    <row r="10" spans="2:10" x14ac:dyDescent="0.25">
      <c r="F10" s="28" t="s">
        <v>29</v>
      </c>
      <c r="G10" s="28"/>
      <c r="H10" s="28"/>
      <c r="I10" s="28"/>
      <c r="J10" s="28"/>
    </row>
    <row r="12" spans="2:10" ht="23.25" x14ac:dyDescent="0.35">
      <c r="B12" s="10" t="s">
        <v>31</v>
      </c>
    </row>
    <row r="13" spans="2:10" ht="14.25" customHeight="1" x14ac:dyDescent="0.35">
      <c r="B13" s="10"/>
      <c r="D13" s="2"/>
      <c r="E13" s="2"/>
      <c r="F13" s="2"/>
      <c r="G13" s="2"/>
      <c r="H13" s="2"/>
    </row>
    <row r="14" spans="2:10" x14ac:dyDescent="0.25">
      <c r="D14" s="2" t="s">
        <v>30</v>
      </c>
      <c r="E14" s="2" t="s">
        <v>15</v>
      </c>
      <c r="F14" s="2" t="s">
        <v>32</v>
      </c>
      <c r="G14" s="2" t="s">
        <v>15</v>
      </c>
      <c r="H14" s="11">
        <v>1.9900629999999999</v>
      </c>
    </row>
    <row r="15" spans="2:10" x14ac:dyDescent="0.25">
      <c r="D15" s="2"/>
      <c r="E15" s="2"/>
      <c r="F15" s="2"/>
      <c r="G15" s="2"/>
      <c r="H15" s="2"/>
    </row>
    <row r="16" spans="2:10" x14ac:dyDescent="0.25">
      <c r="D16" s="2"/>
      <c r="E16" s="2"/>
      <c r="F16" s="2"/>
      <c r="G16" s="2"/>
      <c r="H16" s="2"/>
    </row>
    <row r="17" spans="2:14" ht="18.75" x14ac:dyDescent="0.3">
      <c r="C17" s="9" t="s">
        <v>33</v>
      </c>
      <c r="D17" s="12"/>
      <c r="E17" s="12"/>
      <c r="F17" s="2"/>
      <c r="G17" s="2"/>
      <c r="H17" s="2"/>
      <c r="N17" s="13" t="s">
        <v>47</v>
      </c>
    </row>
    <row r="18" spans="2:14" x14ac:dyDescent="0.25">
      <c r="D18" s="2"/>
      <c r="E18" s="2"/>
      <c r="F18" s="2"/>
      <c r="G18" s="2"/>
    </row>
    <row r="19" spans="2:14" x14ac:dyDescent="0.25">
      <c r="B19">
        <f>N19-1.99006*SQRT(0.404991849*'β estimation'!D23)</f>
        <v>-236.93822605375829</v>
      </c>
      <c r="C19" t="s">
        <v>45</v>
      </c>
      <c r="D19" s="1" t="s">
        <v>46</v>
      </c>
      <c r="E19" s="2" t="s">
        <v>45</v>
      </c>
      <c r="F19" s="2">
        <f>N19+1.99006*SQRT(0.404991849*'β estimation'!D23)</f>
        <v>326.16991520909289</v>
      </c>
      <c r="G19" s="2"/>
      <c r="M19" s="1" t="s">
        <v>46</v>
      </c>
      <c r="N19">
        <v>44.615844577667303</v>
      </c>
    </row>
    <row r="20" spans="2:14" x14ac:dyDescent="0.25">
      <c r="B20">
        <f>N20-1.99006*SQRT(0.404991849*'β estimation'!E24)</f>
        <v>-0.25761473682988534</v>
      </c>
      <c r="C20" t="s">
        <v>45</v>
      </c>
      <c r="D20" s="1" t="s">
        <v>34</v>
      </c>
      <c r="E20" s="2" t="s">
        <v>45</v>
      </c>
      <c r="F20" s="14">
        <f>N20+1.99006*SQRT(0.404991849*'β estimation'!E24)</f>
        <v>0.39344857490565399</v>
      </c>
      <c r="G20" s="2"/>
      <c r="M20" s="1" t="s">
        <v>34</v>
      </c>
      <c r="N20">
        <v>6.7916919037884327E-2</v>
      </c>
    </row>
    <row r="21" spans="2:14" x14ac:dyDescent="0.25">
      <c r="B21">
        <f>N21-1.99006*SQRT(0.404991849*'β estimation'!F25)</f>
        <v>-2.8136304479645222</v>
      </c>
      <c r="C21" t="s">
        <v>45</v>
      </c>
      <c r="D21" s="1" t="s">
        <v>35</v>
      </c>
      <c r="E21" s="2" t="s">
        <v>45</v>
      </c>
      <c r="F21" s="14">
        <f>N21+1.99006*SQRT(0.404991849*'β estimation'!F25)</f>
        <v>-0.42084898828035655</v>
      </c>
      <c r="M21" s="1" t="s">
        <v>35</v>
      </c>
      <c r="N21">
        <v>-1.6172397181224394</v>
      </c>
    </row>
    <row r="22" spans="2:14" x14ac:dyDescent="0.25">
      <c r="B22">
        <f>N22-1.99006*SQRT(0.404991849*'β estimation'!G26)</f>
        <v>-2.4857514126051257</v>
      </c>
      <c r="C22" t="s">
        <v>45</v>
      </c>
      <c r="D22" s="1" t="s">
        <v>36</v>
      </c>
      <c r="E22" s="2" t="s">
        <v>45</v>
      </c>
      <c r="F22" s="14">
        <f>N22+1.99006*SQRT(0.404991849*'β estimation'!G26)</f>
        <v>0.2973207807578786</v>
      </c>
      <c r="M22" s="1" t="s">
        <v>36</v>
      </c>
      <c r="N22">
        <v>-1.0942153159236234</v>
      </c>
    </row>
    <row r="23" spans="2:14" x14ac:dyDescent="0.25">
      <c r="B23">
        <f>N23-1.99006*SQRT(0.404991849*'β estimation'!H27)</f>
        <v>-0.14662758884601826</v>
      </c>
      <c r="C23" t="s">
        <v>45</v>
      </c>
      <c r="D23" s="1" t="s">
        <v>37</v>
      </c>
      <c r="E23" s="2" t="s">
        <v>45</v>
      </c>
      <c r="F23" s="14">
        <f>N23+1.99006*SQRT(0.404991849*'β estimation'!H27)</f>
        <v>0.15319909675138146</v>
      </c>
      <c r="M23" s="1" t="s">
        <v>37</v>
      </c>
      <c r="N23">
        <v>3.2857539526816026E-3</v>
      </c>
    </row>
    <row r="24" spans="2:14" x14ac:dyDescent="0.25">
      <c r="B24">
        <f>N24-1.99006*SQRT(0.404991849*'β estimation'!I28)</f>
        <v>-3.0622648976202136</v>
      </c>
      <c r="C24" t="s">
        <v>45</v>
      </c>
      <c r="D24" s="1" t="s">
        <v>38</v>
      </c>
      <c r="E24" s="2" t="s">
        <v>45</v>
      </c>
      <c r="F24" s="14">
        <f>N24+1.99006*SQRT(0.404991849*'β estimation'!I28)</f>
        <v>3.6471558467611267</v>
      </c>
      <c r="M24" s="1" t="s">
        <v>38</v>
      </c>
      <c r="N24">
        <v>0.29244547457045655</v>
      </c>
    </row>
    <row r="25" spans="2:14" x14ac:dyDescent="0.25">
      <c r="B25">
        <f>N25-1.99006*SQRT(0.404991849*'β estimation'!J29)</f>
        <v>3.394723535416231E-3</v>
      </c>
      <c r="C25" t="s">
        <v>45</v>
      </c>
      <c r="D25" s="1" t="s">
        <v>39</v>
      </c>
      <c r="E25" s="2" t="s">
        <v>45</v>
      </c>
      <c r="F25" s="14">
        <f>N25+1.99006*SQRT(0.404991849*'β estimation'!J29)</f>
        <v>5.1722213914435683E-2</v>
      </c>
      <c r="M25" s="1" t="s">
        <v>39</v>
      </c>
      <c r="N25">
        <v>2.7558468724925955E-2</v>
      </c>
    </row>
    <row r="26" spans="2:14" x14ac:dyDescent="0.25">
      <c r="B26">
        <f>N26-1.99006*SQRT(0.404991849*'β estimation'!K30)</f>
        <v>-1.7326979948564372E-2</v>
      </c>
      <c r="C26" t="s">
        <v>45</v>
      </c>
      <c r="D26" s="1" t="s">
        <v>40</v>
      </c>
      <c r="E26" s="2" t="s">
        <v>45</v>
      </c>
      <c r="F26" s="14">
        <f>N26+1.99006*SQRT(0.404991849*'β estimation'!K30)</f>
        <v>-2.0873257129315611E-3</v>
      </c>
      <c r="M26" s="1" t="s">
        <v>40</v>
      </c>
      <c r="N26">
        <v>-9.7071528307479671E-3</v>
      </c>
    </row>
    <row r="27" spans="2:14" x14ac:dyDescent="0.25">
      <c r="B27">
        <f>N27-1.99006*SQRT(0.404991849*'β estimation'!L31)</f>
        <v>-325.1737548092932</v>
      </c>
      <c r="C27" t="s">
        <v>45</v>
      </c>
      <c r="D27" s="1" t="s">
        <v>41</v>
      </c>
      <c r="E27" s="2" t="s">
        <v>45</v>
      </c>
      <c r="F27" s="14">
        <f>N27+1.99006*SQRT(0.404991849*'β estimation'!L31)</f>
        <v>249.42025221300707</v>
      </c>
      <c r="M27" s="1" t="s">
        <v>41</v>
      </c>
      <c r="N27">
        <v>-37.876751298143063</v>
      </c>
    </row>
    <row r="28" spans="2:14" x14ac:dyDescent="0.25">
      <c r="B28">
        <f>N28-1.99006*SQRT(0.404991849*'β estimation'!M32)</f>
        <v>-2.9483990586175697</v>
      </c>
      <c r="C28" t="s">
        <v>45</v>
      </c>
      <c r="D28" s="1" t="s">
        <v>42</v>
      </c>
      <c r="E28" s="2" t="s">
        <v>45</v>
      </c>
      <c r="F28" s="14">
        <f>N28+1.99006*SQRT(0.404991849*'β estimation'!M32)</f>
        <v>1.3762551380635433</v>
      </c>
      <c r="M28" s="1" t="s">
        <v>42</v>
      </c>
      <c r="N28">
        <v>-0.7860719602770132</v>
      </c>
    </row>
    <row r="29" spans="2:14" x14ac:dyDescent="0.25">
      <c r="B29">
        <f>N29-1.99006*SQRT(0.404991849*'β estimation'!N33)</f>
        <v>-1.1158884941352776</v>
      </c>
      <c r="C29" t="s">
        <v>45</v>
      </c>
      <c r="D29" s="1" t="s">
        <v>43</v>
      </c>
      <c r="E29" s="2" t="s">
        <v>45</v>
      </c>
      <c r="F29" s="14">
        <f>N29+1.99006*SQRT(0.404991849*'β estimation'!N33)</f>
        <v>0.77788660814701516</v>
      </c>
      <c r="M29" s="1" t="s">
        <v>43</v>
      </c>
      <c r="N29">
        <v>-0.16900094299413126</v>
      </c>
    </row>
    <row r="30" spans="2:14" x14ac:dyDescent="0.25">
      <c r="B30">
        <f>N30-1.99006*SQRT(0.404991849*'β estimation'!O34)</f>
        <v>-0.14664200118300574</v>
      </c>
      <c r="C30" t="s">
        <v>45</v>
      </c>
      <c r="D30" s="1" t="s">
        <v>44</v>
      </c>
      <c r="E30" s="2" t="s">
        <v>45</v>
      </c>
      <c r="F30" s="14">
        <f>N30+1.99006*SQRT(0.404991849*'β estimation'!O34)</f>
        <v>0.51677869022528899</v>
      </c>
      <c r="M30" s="1" t="s">
        <v>44</v>
      </c>
      <c r="N30">
        <v>0.18506834452114163</v>
      </c>
    </row>
  </sheetData>
  <mergeCells count="3">
    <mergeCell ref="D2:J4"/>
    <mergeCell ref="C7:E7"/>
    <mergeCell ref="F10:J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3"/>
  <sheetViews>
    <sheetView topLeftCell="B1" zoomScaleNormal="100" workbookViewId="0">
      <selection activeCell="O21" sqref="O21"/>
    </sheetView>
  </sheetViews>
  <sheetFormatPr defaultRowHeight="15" x14ac:dyDescent="0.25"/>
  <cols>
    <col min="1" max="1" width="11.28515625" style="14" customWidth="1"/>
    <col min="2" max="2" width="16" style="14" customWidth="1"/>
    <col min="3" max="3" width="9.140625" style="14"/>
    <col min="4" max="4" width="14.7109375" style="14" customWidth="1"/>
    <col min="5" max="5" width="17.5703125" style="14" customWidth="1"/>
    <col min="6" max="6" width="12.42578125" style="14" customWidth="1"/>
    <col min="7" max="7" width="14.7109375" style="14" customWidth="1"/>
    <col min="8" max="8" width="17.140625" style="14" customWidth="1"/>
    <col min="9" max="12" width="9.140625" style="14"/>
  </cols>
  <sheetData>
    <row r="3" spans="1:10" x14ac:dyDescent="0.25">
      <c r="A3" s="16" t="s">
        <v>51</v>
      </c>
      <c r="B3" s="16" t="s">
        <v>52</v>
      </c>
      <c r="C3" s="16" t="s">
        <v>53</v>
      </c>
      <c r="D3" s="16" t="s">
        <v>54</v>
      </c>
      <c r="E3" s="16" t="s">
        <v>55</v>
      </c>
      <c r="F3" s="16" t="s">
        <v>57</v>
      </c>
      <c r="G3" s="16" t="s">
        <v>58</v>
      </c>
      <c r="H3" s="16" t="s">
        <v>56</v>
      </c>
      <c r="I3" s="16" t="s">
        <v>60</v>
      </c>
      <c r="J3" s="16" t="s">
        <v>59</v>
      </c>
    </row>
    <row r="4" spans="1:10" x14ac:dyDescent="0.25">
      <c r="A4" s="14">
        <f t="array" ref="A4:A83">MMULT(X,β)</f>
        <v>5.0803976087306975</v>
      </c>
      <c r="B4" s="14">
        <f>'winequality-red'!M2-'R-Student'!A4</f>
        <v>-8.0397608730697456E-2</v>
      </c>
      <c r="C4" s="14">
        <f>HATMatrix!E91</f>
        <v>0.10375383278718991</v>
      </c>
      <c r="D4" s="14">
        <f>(80-12)*0.404991848807031</f>
        <v>27.539445718878106</v>
      </c>
      <c r="E4" s="14">
        <f>POWER(B4,2)/(1-C4)</f>
        <v>7.2120537036333256E-3</v>
      </c>
      <c r="F4" s="14">
        <f>(D4-E4)/67</f>
        <v>0.41092886067424589</v>
      </c>
      <c r="G4" s="14">
        <f>B4/SQRT(F4*(1-C4))</f>
        <v>-0.13247872934405158</v>
      </c>
      <c r="H4" s="14">
        <v>-2.8221806637511375</v>
      </c>
      <c r="I4" s="14">
        <v>1</v>
      </c>
      <c r="J4" s="14">
        <f>(I4-0.5)/80</f>
        <v>6.2500000000000003E-3</v>
      </c>
    </row>
    <row r="5" spans="1:10" x14ac:dyDescent="0.25">
      <c r="A5" s="14">
        <v>5.2259838576586919</v>
      </c>
      <c r="B5" s="14">
        <f>'winequality-red'!M3-'R-Student'!A5</f>
        <v>-0.22598385765869189</v>
      </c>
      <c r="C5" s="14">
        <f>HATMatrix!F92</f>
        <v>0.12850595995870129</v>
      </c>
      <c r="D5" s="14">
        <f t="shared" ref="D5:D68" si="0">(80-12)*0.404991848807031</f>
        <v>27.539445718878106</v>
      </c>
      <c r="E5" s="14">
        <f t="shared" ref="E5:E68" si="1">POWER(B5,2)/(1-C5)</f>
        <v>5.8599028307621988E-2</v>
      </c>
      <c r="F5" s="14">
        <f t="shared" ref="F5:F68" si="2">(D5-E5)/67</f>
        <v>0.4101618909040371</v>
      </c>
      <c r="G5" s="14">
        <f t="shared" ref="G5:G68" si="3">B5/SQRT(F5*(1-C5))</f>
        <v>-0.37797889756019065</v>
      </c>
      <c r="H5" s="14">
        <v>-2.0653590034110465</v>
      </c>
      <c r="I5" s="14">
        <v>2</v>
      </c>
      <c r="J5" s="14">
        <f t="shared" ref="J5:J68" si="4">(I5-0.5)/80</f>
        <v>1.8749999999999999E-2</v>
      </c>
    </row>
    <row r="6" spans="1:10" x14ac:dyDescent="0.25">
      <c r="A6" s="14">
        <v>5.1744822721272534</v>
      </c>
      <c r="B6" s="14">
        <f>'winequality-red'!M4-'R-Student'!A6</f>
        <v>-0.17448227212725342</v>
      </c>
      <c r="C6" s="14">
        <f>HATMatrix!G93</f>
        <v>6.2221332919741329E-2</v>
      </c>
      <c r="D6" s="14">
        <f t="shared" si="0"/>
        <v>27.539445718878106</v>
      </c>
      <c r="E6" s="14">
        <f t="shared" si="1"/>
        <v>3.2464017742561205E-2</v>
      </c>
      <c r="F6" s="14">
        <f t="shared" si="2"/>
        <v>0.4105519656885902</v>
      </c>
      <c r="G6" s="14">
        <f t="shared" si="3"/>
        <v>-0.28120113262273511</v>
      </c>
      <c r="H6" s="14">
        <v>-1.9630684920699941</v>
      </c>
      <c r="I6" s="14">
        <v>3</v>
      </c>
      <c r="J6" s="14">
        <f t="shared" si="4"/>
        <v>3.125E-2</v>
      </c>
    </row>
    <row r="7" spans="1:10" x14ac:dyDescent="0.25">
      <c r="A7" s="14">
        <v>5.6558315538302919</v>
      </c>
      <c r="B7" s="14">
        <f>'winequality-red'!M5-'R-Student'!A7</f>
        <v>0.3441684461697081</v>
      </c>
      <c r="C7" s="14">
        <f>HATMatrix!H94</f>
        <v>0.22723515127241328</v>
      </c>
      <c r="D7" s="14">
        <f t="shared" si="0"/>
        <v>27.539445718878106</v>
      </c>
      <c r="E7" s="14">
        <f t="shared" si="1"/>
        <v>0.15328326532179995</v>
      </c>
      <c r="F7" s="14">
        <f t="shared" si="2"/>
        <v>0.40874869333666131</v>
      </c>
      <c r="G7" s="14">
        <f t="shared" si="3"/>
        <v>0.61237744018226659</v>
      </c>
      <c r="H7" s="14">
        <v>-1.5564715868833257</v>
      </c>
      <c r="I7" s="14">
        <v>4</v>
      </c>
      <c r="J7" s="14">
        <f t="shared" si="4"/>
        <v>4.3749999999999997E-2</v>
      </c>
    </row>
    <row r="8" spans="1:10" x14ac:dyDescent="0.25">
      <c r="A8" s="14">
        <v>5.0803976087306975</v>
      </c>
      <c r="B8" s="14">
        <f>'winequality-red'!M6-'R-Student'!A8</f>
        <v>-8.0397608730697456E-2</v>
      </c>
      <c r="C8" s="14">
        <f>HATMatrix!I95</f>
        <v>0.10375383278718991</v>
      </c>
      <c r="D8" s="14">
        <f t="shared" si="0"/>
        <v>27.539445718878106</v>
      </c>
      <c r="E8" s="14">
        <f t="shared" si="1"/>
        <v>7.2120537036333256E-3</v>
      </c>
      <c r="F8" s="14">
        <f t="shared" si="2"/>
        <v>0.41092886067424589</v>
      </c>
      <c r="G8" s="14">
        <f t="shared" si="3"/>
        <v>-0.13247872934405158</v>
      </c>
      <c r="H8" s="14">
        <v>-1.4165401349304558</v>
      </c>
      <c r="I8" s="14">
        <v>5</v>
      </c>
      <c r="J8" s="14">
        <f t="shared" si="4"/>
        <v>5.6250000000000001E-2</v>
      </c>
    </row>
    <row r="9" spans="1:10" x14ac:dyDescent="0.25">
      <c r="A9" s="14">
        <v>5.141340197051127</v>
      </c>
      <c r="B9" s="14">
        <f>'winequality-red'!M7-'R-Student'!A9</f>
        <v>-0.14134019705112699</v>
      </c>
      <c r="C9" s="14">
        <f>HATMatrix!J96</f>
        <v>0.10703834028612043</v>
      </c>
      <c r="D9" s="14">
        <f t="shared" si="0"/>
        <v>27.539445718878106</v>
      </c>
      <c r="E9" s="14">
        <f t="shared" si="1"/>
        <v>2.2371678655108668E-2</v>
      </c>
      <c r="F9" s="14">
        <f t="shared" si="2"/>
        <v>0.41070259761526862</v>
      </c>
      <c r="G9" s="14">
        <f t="shared" si="3"/>
        <v>-0.2333917827860226</v>
      </c>
      <c r="H9" s="14">
        <v>-1.3103815098811908</v>
      </c>
      <c r="I9" s="14">
        <v>6</v>
      </c>
      <c r="J9" s="14">
        <f t="shared" si="4"/>
        <v>6.8750000000000006E-2</v>
      </c>
    </row>
    <row r="10" spans="1:10" x14ac:dyDescent="0.25">
      <c r="A10" s="14">
        <v>5.3099519885046638</v>
      </c>
      <c r="B10" s="14">
        <f>'winequality-red'!M8-'R-Student'!A10</f>
        <v>-0.30995198850466377</v>
      </c>
      <c r="C10" s="14">
        <f>HATMatrix!K97</f>
        <v>6.3727588800803592E-2</v>
      </c>
      <c r="D10" s="14">
        <f t="shared" si="0"/>
        <v>27.539445718878106</v>
      </c>
      <c r="E10" s="14">
        <f t="shared" si="1"/>
        <v>0.10260927698910463</v>
      </c>
      <c r="F10" s="14">
        <f t="shared" si="2"/>
        <v>0.40950502152073137</v>
      </c>
      <c r="G10" s="14">
        <f t="shared" si="3"/>
        <v>-0.50056870893038197</v>
      </c>
      <c r="H10" s="14">
        <v>-1.0646707659758334</v>
      </c>
      <c r="I10" s="14">
        <v>7</v>
      </c>
      <c r="J10" s="14">
        <f t="shared" si="4"/>
        <v>8.1250000000000003E-2</v>
      </c>
    </row>
    <row r="11" spans="1:10" x14ac:dyDescent="0.25">
      <c r="A11" s="14">
        <v>5.7271631674147603</v>
      </c>
      <c r="B11" s="14">
        <f>'winequality-red'!M9-'R-Student'!A11</f>
        <v>1.2728368325852397</v>
      </c>
      <c r="C11" s="14">
        <f>HATMatrix!L98</f>
        <v>0.14367730820519098</v>
      </c>
      <c r="D11" s="14">
        <f t="shared" si="0"/>
        <v>27.539445718878106</v>
      </c>
      <c r="E11" s="14">
        <f t="shared" si="1"/>
        <v>1.8919428597529624</v>
      </c>
      <c r="F11" s="14">
        <f t="shared" si="2"/>
        <v>0.38279855013619618</v>
      </c>
      <c r="G11" s="14">
        <f t="shared" si="3"/>
        <v>2.2231505090492845</v>
      </c>
      <c r="H11" s="14">
        <v>-1.0414914627028042</v>
      </c>
      <c r="I11" s="14">
        <v>8</v>
      </c>
      <c r="J11" s="14">
        <f t="shared" si="4"/>
        <v>9.375E-2</v>
      </c>
    </row>
    <row r="12" spans="1:10" x14ac:dyDescent="0.25">
      <c r="A12" s="14">
        <v>5.5520019533776104</v>
      </c>
      <c r="B12" s="14">
        <f>'winequality-red'!M10-'R-Student'!A12</f>
        <v>1.4479980466223896</v>
      </c>
      <c r="C12" s="14">
        <f>HATMatrix!M99</f>
        <v>5.1152606773950449E-2</v>
      </c>
      <c r="D12" s="14">
        <f t="shared" si="0"/>
        <v>27.539445718878106</v>
      </c>
      <c r="E12" s="14">
        <f t="shared" si="1"/>
        <v>2.2097318894385656</v>
      </c>
      <c r="F12" s="14">
        <f t="shared" si="2"/>
        <v>0.37805543029014238</v>
      </c>
      <c r="G12" s="14">
        <f t="shared" si="3"/>
        <v>2.4176423316223956</v>
      </c>
      <c r="H12" s="14">
        <v>-1.0324212397439891</v>
      </c>
      <c r="I12" s="14">
        <v>9</v>
      </c>
      <c r="J12" s="14">
        <f t="shared" si="4"/>
        <v>0.10625</v>
      </c>
    </row>
    <row r="13" spans="1:10" x14ac:dyDescent="0.25">
      <c r="A13" s="14">
        <v>4.8231085559125582</v>
      </c>
      <c r="B13" s="14">
        <f>'winequality-red'!M11-'R-Student'!A13</f>
        <v>0.17689144408744184</v>
      </c>
      <c r="C13" s="14">
        <f>HATMatrix!N100</f>
        <v>0.14504520323280565</v>
      </c>
      <c r="D13" s="14">
        <f t="shared" si="0"/>
        <v>27.539445718878106</v>
      </c>
      <c r="E13" s="14">
        <f t="shared" si="1"/>
        <v>3.6599108057710612E-2</v>
      </c>
      <c r="F13" s="14">
        <f t="shared" si="2"/>
        <v>0.41049024792269245</v>
      </c>
      <c r="G13" s="14">
        <f t="shared" si="3"/>
        <v>0.29859589216255999</v>
      </c>
      <c r="H13" s="14">
        <v>-1.014783829614317</v>
      </c>
      <c r="I13" s="14">
        <v>10</v>
      </c>
      <c r="J13" s="14">
        <f t="shared" si="4"/>
        <v>0.11874999999999999</v>
      </c>
    </row>
    <row r="14" spans="1:10" x14ac:dyDescent="0.25">
      <c r="A14" s="14">
        <v>5.1736409513080419</v>
      </c>
      <c r="B14" s="14">
        <f>'winequality-red'!M12-'R-Student'!A14</f>
        <v>-0.17364095130804191</v>
      </c>
      <c r="C14" s="14">
        <f>HATMatrix!O101</f>
        <v>6.1163534930207097E-2</v>
      </c>
      <c r="D14" s="14">
        <f t="shared" si="0"/>
        <v>27.539445718878106</v>
      </c>
      <c r="E14" s="14">
        <f t="shared" si="1"/>
        <v>3.2115476009893111E-2</v>
      </c>
      <c r="F14" s="14">
        <f t="shared" si="2"/>
        <v>0.4105571678040032</v>
      </c>
      <c r="G14" s="14">
        <f t="shared" si="3"/>
        <v>-0.27968576463363137</v>
      </c>
      <c r="H14" s="14">
        <v>-0.99677668112070472</v>
      </c>
      <c r="I14" s="14">
        <v>11</v>
      </c>
      <c r="J14" s="14">
        <f t="shared" si="4"/>
        <v>0.13125000000000001</v>
      </c>
    </row>
    <row r="15" spans="1:10" x14ac:dyDescent="0.25">
      <c r="A15" s="14">
        <v>4.8231085559125582</v>
      </c>
      <c r="B15" s="14">
        <f>'winequality-red'!M13-'R-Student'!A15</f>
        <v>0.17689144408744184</v>
      </c>
      <c r="C15" s="14">
        <f>HATMatrix!P102</f>
        <v>0.14504520323280565</v>
      </c>
      <c r="D15" s="14">
        <f t="shared" si="0"/>
        <v>27.539445718878106</v>
      </c>
      <c r="E15" s="14">
        <f t="shared" si="1"/>
        <v>3.6599108057710612E-2</v>
      </c>
      <c r="F15" s="14">
        <f t="shared" si="2"/>
        <v>0.41049024792269245</v>
      </c>
      <c r="G15" s="14">
        <f t="shared" si="3"/>
        <v>0.29859589216255999</v>
      </c>
      <c r="H15" s="14">
        <v>-0.95011825910078951</v>
      </c>
      <c r="I15" s="14">
        <v>12</v>
      </c>
      <c r="J15" s="14">
        <f t="shared" si="4"/>
        <v>0.14374999999999999</v>
      </c>
    </row>
    <row r="16" spans="1:10" x14ac:dyDescent="0.25">
      <c r="A16" s="14">
        <v>5.1703799206469032</v>
      </c>
      <c r="B16" s="14">
        <f>'winequality-red'!M14-'R-Student'!A16</f>
        <v>-0.17037992064690322</v>
      </c>
      <c r="C16" s="14">
        <f>HATMatrix!Q103</f>
        <v>0.19426828578965327</v>
      </c>
      <c r="D16" s="14">
        <f t="shared" si="0"/>
        <v>27.539445718878106</v>
      </c>
      <c r="E16" s="14">
        <f t="shared" si="1"/>
        <v>3.6028515258450605E-2</v>
      </c>
      <c r="F16" s="14">
        <f t="shared" si="2"/>
        <v>0.4104987642331292</v>
      </c>
      <c r="G16" s="14">
        <f t="shared" si="3"/>
        <v>-0.29625606874377319</v>
      </c>
      <c r="H16" s="14">
        <v>-0.88896672174991576</v>
      </c>
      <c r="I16" s="14">
        <v>13</v>
      </c>
      <c r="J16" s="14">
        <f t="shared" si="4"/>
        <v>0.15625</v>
      </c>
    </row>
    <row r="17" spans="1:10" x14ac:dyDescent="0.25">
      <c r="A17" s="14">
        <v>4.9264867821488032</v>
      </c>
      <c r="B17" s="14">
        <f>'winequality-red'!M15-'R-Student'!A17</f>
        <v>7.3513217851196799E-2</v>
      </c>
      <c r="C17" s="14">
        <f>HATMatrix!R104</f>
        <v>0.41648391483155806</v>
      </c>
      <c r="D17" s="14">
        <f t="shared" si="0"/>
        <v>27.539445718878106</v>
      </c>
      <c r="E17" s="14">
        <f t="shared" si="1"/>
        <v>9.2614296952542551E-3</v>
      </c>
      <c r="F17" s="14">
        <f t="shared" si="2"/>
        <v>0.4108982729728784</v>
      </c>
      <c r="G17" s="14">
        <f t="shared" si="3"/>
        <v>0.15013151224809548</v>
      </c>
      <c r="H17" s="14">
        <v>-0.88896672174991576</v>
      </c>
      <c r="I17" s="14">
        <v>14</v>
      </c>
      <c r="J17" s="14">
        <f t="shared" si="4"/>
        <v>0.16875000000000001</v>
      </c>
    </row>
    <row r="18" spans="1:10" x14ac:dyDescent="0.25">
      <c r="A18" s="14">
        <v>5.3563139557432402</v>
      </c>
      <c r="B18" s="14">
        <f>'winequality-red'!M16-'R-Student'!A18</f>
        <v>-0.35631395574324021</v>
      </c>
      <c r="C18" s="14">
        <f>HATMatrix!S105</f>
        <v>0.20180121267028878</v>
      </c>
      <c r="D18" s="14">
        <f t="shared" si="0"/>
        <v>27.539445718878106</v>
      </c>
      <c r="E18" s="14">
        <f t="shared" si="1"/>
        <v>0.15905766467288887</v>
      </c>
      <c r="F18" s="14">
        <f t="shared" si="2"/>
        <v>0.40866250827171963</v>
      </c>
      <c r="G18" s="14">
        <f t="shared" si="3"/>
        <v>-0.62387114992203097</v>
      </c>
      <c r="H18" s="14">
        <v>-0.86193167375700763</v>
      </c>
      <c r="I18" s="14">
        <v>15</v>
      </c>
      <c r="J18" s="14">
        <f t="shared" si="4"/>
        <v>0.18124999999999999</v>
      </c>
    </row>
    <row r="19" spans="1:10" x14ac:dyDescent="0.25">
      <c r="A19" s="14">
        <v>5.2709550111622079</v>
      </c>
      <c r="B19" s="14">
        <f>'winequality-red'!M17-'R-Student'!A19</f>
        <v>-0.27095501116220788</v>
      </c>
      <c r="C19" s="14">
        <f>HATMatrix!T106</f>
        <v>0.19777761604826247</v>
      </c>
      <c r="D19" s="14">
        <f t="shared" si="0"/>
        <v>27.539445718878106</v>
      </c>
      <c r="E19" s="14">
        <f t="shared" si="1"/>
        <v>9.1516541476021715E-2</v>
      </c>
      <c r="F19" s="14">
        <f t="shared" si="2"/>
        <v>0.40967058473734452</v>
      </c>
      <c r="G19" s="14">
        <f t="shared" si="3"/>
        <v>-0.47264210596604705</v>
      </c>
      <c r="H19" s="14">
        <v>-0.77565374092720518</v>
      </c>
      <c r="I19" s="14">
        <v>16</v>
      </c>
      <c r="J19" s="14">
        <f t="shared" si="4"/>
        <v>0.19375000000000001</v>
      </c>
    </row>
    <row r="20" spans="1:10" x14ac:dyDescent="0.25">
      <c r="A20" s="14">
        <v>5.5881757682719044</v>
      </c>
      <c r="B20" s="14">
        <f>'winequality-red'!M18-'R-Student'!A20</f>
        <v>1.4118242317280956</v>
      </c>
      <c r="C20" s="14">
        <f>HATMatrix!U107</f>
        <v>0.16426656484692564</v>
      </c>
      <c r="D20" s="14">
        <f t="shared" si="0"/>
        <v>27.539445718878106</v>
      </c>
      <c r="E20" s="14">
        <f t="shared" si="1"/>
        <v>2.3850280214402821</v>
      </c>
      <c r="F20" s="14">
        <f t="shared" si="2"/>
        <v>0.3754390701110123</v>
      </c>
      <c r="G20" s="14">
        <f t="shared" si="3"/>
        <v>2.5204437538032223</v>
      </c>
      <c r="H20" s="14">
        <v>-0.77565374092720518</v>
      </c>
      <c r="I20" s="14">
        <v>17</v>
      </c>
      <c r="J20" s="14">
        <f t="shared" si="4"/>
        <v>0.20624999999999999</v>
      </c>
    </row>
    <row r="21" spans="1:10" x14ac:dyDescent="0.25">
      <c r="A21" s="14">
        <v>5.2690626552690176</v>
      </c>
      <c r="B21" s="14">
        <f>'winequality-red'!M19-'R-Student'!A21</f>
        <v>-0.26906265526901763</v>
      </c>
      <c r="C21" s="14">
        <f>HATMatrix!V108</f>
        <v>0.39301997007524231</v>
      </c>
      <c r="D21" s="14">
        <f t="shared" si="0"/>
        <v>27.539445718878106</v>
      </c>
      <c r="E21" s="14">
        <f t="shared" si="1"/>
        <v>0.11927033657003247</v>
      </c>
      <c r="F21" s="14">
        <f t="shared" si="2"/>
        <v>0.40925634898967272</v>
      </c>
      <c r="G21" s="14">
        <f t="shared" si="3"/>
        <v>-0.53984428686008079</v>
      </c>
      <c r="H21" s="14">
        <v>-0.77248188653976191</v>
      </c>
      <c r="I21" s="14">
        <v>18</v>
      </c>
      <c r="J21" s="14">
        <f t="shared" si="4"/>
        <v>0.21875</v>
      </c>
    </row>
    <row r="22" spans="1:10" x14ac:dyDescent="0.25">
      <c r="A22" s="14">
        <v>5.1460917867332601</v>
      </c>
      <c r="B22" s="14">
        <f>'winequality-red'!M20-'R-Student'!A22</f>
        <v>-1.1460917867332601</v>
      </c>
      <c r="C22" s="14">
        <f>HATMatrix!W109</f>
        <v>0.12304995660356777</v>
      </c>
      <c r="D22" s="14">
        <f t="shared" si="0"/>
        <v>27.539445718878106</v>
      </c>
      <c r="E22" s="14">
        <f t="shared" si="1"/>
        <v>1.497834903491357</v>
      </c>
      <c r="F22" s="14">
        <f t="shared" si="2"/>
        <v>0.38868075843860822</v>
      </c>
      <c r="G22" s="14">
        <f t="shared" si="3"/>
        <v>-1.9630684920699941</v>
      </c>
      <c r="H22" s="14">
        <v>-0.67861452484228602</v>
      </c>
      <c r="I22" s="14">
        <v>19</v>
      </c>
      <c r="J22" s="14">
        <f t="shared" si="4"/>
        <v>0.23125000000000001</v>
      </c>
    </row>
    <row r="23" spans="1:10" x14ac:dyDescent="0.25">
      <c r="A23" s="14">
        <v>5.478469013691468</v>
      </c>
      <c r="B23" s="14">
        <f>'winequality-red'!M21-'R-Student'!A23</f>
        <v>0.52153098630853201</v>
      </c>
      <c r="C23" s="14">
        <f>HATMatrix!X110</f>
        <v>0.31785340581112609</v>
      </c>
      <c r="D23" s="14">
        <f t="shared" si="0"/>
        <v>27.539445718878106</v>
      </c>
      <c r="E23" s="14">
        <f t="shared" si="1"/>
        <v>0.39873331040137089</v>
      </c>
      <c r="F23" s="14">
        <f t="shared" si="2"/>
        <v>0.40508525982801097</v>
      </c>
      <c r="G23" s="14">
        <f t="shared" si="3"/>
        <v>0.99212875943064083</v>
      </c>
      <c r="H23" s="14">
        <v>-0.62387114992203097</v>
      </c>
      <c r="I23" s="14">
        <v>20</v>
      </c>
      <c r="J23" s="14">
        <f t="shared" si="4"/>
        <v>0.24374999999999999</v>
      </c>
    </row>
    <row r="24" spans="1:10" x14ac:dyDescent="0.25">
      <c r="A24" s="14">
        <v>5.8142304486926788</v>
      </c>
      <c r="B24" s="14">
        <f>'winequality-red'!M22-'R-Student'!A24</f>
        <v>0.1857695513073212</v>
      </c>
      <c r="C24" s="14">
        <f>HATMatrix!Y111</f>
        <v>0.19636600434871387</v>
      </c>
      <c r="D24" s="14">
        <f t="shared" si="0"/>
        <v>27.539445718878106</v>
      </c>
      <c r="E24" s="14">
        <f t="shared" si="1"/>
        <v>4.2942840123326748E-2</v>
      </c>
      <c r="F24" s="14">
        <f t="shared" si="2"/>
        <v>0.41039556535454896</v>
      </c>
      <c r="G24" s="14">
        <f t="shared" si="3"/>
        <v>0.32347748095959694</v>
      </c>
      <c r="H24" s="14">
        <v>-0.57864821618565798</v>
      </c>
      <c r="I24" s="14">
        <v>21</v>
      </c>
      <c r="J24" s="14">
        <f t="shared" si="4"/>
        <v>0.25624999999999998</v>
      </c>
    </row>
    <row r="25" spans="1:10" x14ac:dyDescent="0.25">
      <c r="A25" s="14">
        <v>5.2480234999746829</v>
      </c>
      <c r="B25" s="14">
        <f>'winequality-red'!M23-'R-Student'!A25</f>
        <v>-0.24802349997468287</v>
      </c>
      <c r="C25" s="14">
        <f>HATMatrix!Z112</f>
        <v>0.11515992793689502</v>
      </c>
      <c r="D25" s="14">
        <f t="shared" si="0"/>
        <v>27.539445718878106</v>
      </c>
      <c r="E25" s="14">
        <f t="shared" si="1"/>
        <v>6.952177967738371E-2</v>
      </c>
      <c r="F25" s="14">
        <f t="shared" si="2"/>
        <v>0.4099988647641899</v>
      </c>
      <c r="G25" s="14">
        <f t="shared" si="3"/>
        <v>-0.41178366382306991</v>
      </c>
      <c r="H25" s="14">
        <v>-0.56930921601815077</v>
      </c>
      <c r="I25" s="14">
        <v>22</v>
      </c>
      <c r="J25" s="14">
        <f t="shared" si="4"/>
        <v>0.26874999999999999</v>
      </c>
    </row>
    <row r="26" spans="1:10" x14ac:dyDescent="0.25">
      <c r="A26" s="14">
        <v>5.5444063590889936</v>
      </c>
      <c r="B26" s="14">
        <f>'winequality-red'!M24-'R-Student'!A26</f>
        <v>-0.5444063590889936</v>
      </c>
      <c r="C26" s="14">
        <f>HATMatrix!AA113</f>
        <v>7.6817660006235633E-2</v>
      </c>
      <c r="D26" s="14">
        <f t="shared" si="0"/>
        <v>27.539445718878106</v>
      </c>
      <c r="E26" s="14">
        <f t="shared" si="1"/>
        <v>0.32103981085528144</v>
      </c>
      <c r="F26" s="14">
        <f t="shared" si="2"/>
        <v>0.4062448642988481</v>
      </c>
      <c r="G26" s="14">
        <f t="shared" si="3"/>
        <v>-0.88896672174991576</v>
      </c>
      <c r="H26" s="14">
        <v>-0.56152390443288225</v>
      </c>
      <c r="I26" s="14">
        <v>23</v>
      </c>
      <c r="J26" s="14">
        <f t="shared" si="4"/>
        <v>0.28125</v>
      </c>
    </row>
    <row r="27" spans="1:10" x14ac:dyDescent="0.25">
      <c r="A27" s="14">
        <v>5.312775006321738</v>
      </c>
      <c r="B27" s="14">
        <f>'winequality-red'!M25-'R-Student'!A27</f>
        <v>-0.31277500632173805</v>
      </c>
      <c r="C27" s="14">
        <f>HATMatrix!AB114</f>
        <v>0.14908855406892291</v>
      </c>
      <c r="D27" s="14">
        <f t="shared" si="0"/>
        <v>27.539445718878106</v>
      </c>
      <c r="E27" s="14">
        <f t="shared" si="1"/>
        <v>0.11496872564984541</v>
      </c>
      <c r="F27" s="14">
        <f t="shared" si="2"/>
        <v>0.40932055213773522</v>
      </c>
      <c r="G27" s="14">
        <f t="shared" si="3"/>
        <v>-0.52997829435984478</v>
      </c>
      <c r="H27" s="14">
        <v>-0.53984428686008079</v>
      </c>
      <c r="I27" s="14">
        <v>24</v>
      </c>
      <c r="J27" s="14">
        <f t="shared" si="4"/>
        <v>0.29375000000000001</v>
      </c>
    </row>
    <row r="28" spans="1:10" x14ac:dyDescent="0.25">
      <c r="A28" s="14">
        <v>5.7444905223984959</v>
      </c>
      <c r="B28" s="14">
        <f>'winequality-red'!M26-'R-Student'!A28</f>
        <v>0.25550947760150411</v>
      </c>
      <c r="C28" s="14">
        <f>HATMatrix!AC115</f>
        <v>7.2629397015553529E-2</v>
      </c>
      <c r="D28" s="14">
        <f t="shared" si="0"/>
        <v>27.539445718878106</v>
      </c>
      <c r="E28" s="14">
        <f t="shared" si="1"/>
        <v>7.0398061933486231E-2</v>
      </c>
      <c r="F28" s="14">
        <f t="shared" si="2"/>
        <v>0.4099857859245466</v>
      </c>
      <c r="G28" s="14">
        <f t="shared" si="3"/>
        <v>0.41437729541481522</v>
      </c>
      <c r="H28" s="14">
        <v>-0.52997829435984478</v>
      </c>
      <c r="I28" s="14">
        <v>25</v>
      </c>
      <c r="J28" s="14">
        <f t="shared" si="4"/>
        <v>0.30625000000000002</v>
      </c>
    </row>
    <row r="29" spans="1:10" x14ac:dyDescent="0.25">
      <c r="A29" s="14">
        <v>5.6405063727000693</v>
      </c>
      <c r="B29" s="14">
        <f>'winequality-red'!M27-'R-Student'!A29</f>
        <v>-0.64050637270006927</v>
      </c>
      <c r="C29" s="14">
        <f>HATMatrix!AD116</f>
        <v>0.10459006718671285</v>
      </c>
      <c r="D29" s="14">
        <f t="shared" si="0"/>
        <v>27.539445718878106</v>
      </c>
      <c r="E29" s="14">
        <f t="shared" si="1"/>
        <v>0.45816826286530143</v>
      </c>
      <c r="F29" s="14">
        <f t="shared" si="2"/>
        <v>0.40419817098526578</v>
      </c>
      <c r="G29" s="14">
        <f t="shared" si="3"/>
        <v>-1.0646707659758334</v>
      </c>
      <c r="H29" s="14">
        <v>-0.50056870893038197</v>
      </c>
      <c r="I29" s="14">
        <v>26</v>
      </c>
      <c r="J29" s="14">
        <f t="shared" si="4"/>
        <v>0.31874999999999998</v>
      </c>
    </row>
    <row r="30" spans="1:10" x14ac:dyDescent="0.25">
      <c r="A30" s="14">
        <v>5.5864014346108712</v>
      </c>
      <c r="B30" s="14">
        <f>'winequality-red'!M28-'R-Student'!A30</f>
        <v>-0.58640143461087124</v>
      </c>
      <c r="C30" s="14">
        <f>HATMatrix!AE117</f>
        <v>6.0781310622726542E-2</v>
      </c>
      <c r="D30" s="14">
        <f t="shared" si="0"/>
        <v>27.539445718878106</v>
      </c>
      <c r="E30" s="14">
        <f t="shared" si="1"/>
        <v>0.36611988922588462</v>
      </c>
      <c r="F30" s="14">
        <f t="shared" si="2"/>
        <v>0.4055720273082421</v>
      </c>
      <c r="G30" s="14">
        <f t="shared" si="3"/>
        <v>-0.95011825910078951</v>
      </c>
      <c r="H30" s="14">
        <v>-0.47264210596604705</v>
      </c>
      <c r="I30" s="14">
        <v>27</v>
      </c>
      <c r="J30" s="14">
        <f t="shared" si="4"/>
        <v>0.33124999999999999</v>
      </c>
    </row>
    <row r="31" spans="1:10" x14ac:dyDescent="0.25">
      <c r="A31" s="14">
        <v>5.5444063590889936</v>
      </c>
      <c r="B31" s="14">
        <f>'winequality-red'!M29-'R-Student'!A31</f>
        <v>-0.5444063590889936</v>
      </c>
      <c r="C31" s="14">
        <f>HATMatrix!AF118</f>
        <v>7.6817660006235633E-2</v>
      </c>
      <c r="D31" s="14">
        <f t="shared" si="0"/>
        <v>27.539445718878106</v>
      </c>
      <c r="E31" s="14">
        <f t="shared" si="1"/>
        <v>0.32103981085528144</v>
      </c>
      <c r="F31" s="14">
        <f t="shared" si="2"/>
        <v>0.4062448642988481</v>
      </c>
      <c r="G31" s="14">
        <f t="shared" si="3"/>
        <v>-0.88896672174991576</v>
      </c>
      <c r="H31" s="14">
        <v>-0.46422727017345017</v>
      </c>
      <c r="I31" s="14">
        <v>28</v>
      </c>
      <c r="J31" s="14">
        <f t="shared" si="4"/>
        <v>0.34375</v>
      </c>
    </row>
    <row r="32" spans="1:10" x14ac:dyDescent="0.25">
      <c r="A32" s="14">
        <v>5.1738471097003247</v>
      </c>
      <c r="B32" s="14">
        <f>'winequality-red'!M30-'R-Student'!A32</f>
        <v>-0.17384710970032469</v>
      </c>
      <c r="C32" s="14">
        <f>HATMatrix!AG119</f>
        <v>6.4591771608745255E-2</v>
      </c>
      <c r="D32" s="14">
        <f t="shared" si="0"/>
        <v>27.539445718878106</v>
      </c>
      <c r="E32" s="14">
        <f t="shared" si="1"/>
        <v>3.230976234102078E-2</v>
      </c>
      <c r="F32" s="14">
        <f t="shared" si="2"/>
        <v>0.4105542680080162</v>
      </c>
      <c r="G32" s="14">
        <f t="shared" si="3"/>
        <v>-0.28053147559533476</v>
      </c>
      <c r="H32" s="14">
        <v>-0.44466946550914582</v>
      </c>
      <c r="I32" s="14">
        <v>29</v>
      </c>
      <c r="J32" s="14">
        <f t="shared" si="4"/>
        <v>0.35625000000000001</v>
      </c>
    </row>
    <row r="33" spans="1:10" x14ac:dyDescent="0.25">
      <c r="A33" s="14">
        <v>5.5148232700360094</v>
      </c>
      <c r="B33" s="14">
        <f>'winequality-red'!M31-'R-Student'!A33</f>
        <v>0.48517672996399064</v>
      </c>
      <c r="C33" s="14">
        <f>HATMatrix!AH120</f>
        <v>5.9741831174480606E-2</v>
      </c>
      <c r="D33" s="14">
        <f t="shared" si="0"/>
        <v>27.539445718878106</v>
      </c>
      <c r="E33" s="14">
        <f t="shared" si="1"/>
        <v>0.25035300633717</v>
      </c>
      <c r="F33" s="14">
        <f t="shared" si="2"/>
        <v>0.40729989123195426</v>
      </c>
      <c r="G33" s="14">
        <f t="shared" si="3"/>
        <v>0.784005769044545</v>
      </c>
      <c r="H33" s="14">
        <v>-0.43468188847757555</v>
      </c>
      <c r="I33" s="14">
        <v>30</v>
      </c>
      <c r="J33" s="14">
        <f t="shared" si="4"/>
        <v>0.36875000000000002</v>
      </c>
    </row>
    <row r="34" spans="1:10" x14ac:dyDescent="0.25">
      <c r="A34" s="14">
        <v>5.0359967071272873</v>
      </c>
      <c r="B34" s="14">
        <f>'winequality-red'!M32-'R-Student'!A34</f>
        <v>-3.5996707127287308E-2</v>
      </c>
      <c r="C34" s="14">
        <f>HATMatrix!AI121</f>
        <v>6.0094710125348838E-2</v>
      </c>
      <c r="D34" s="14">
        <f t="shared" si="0"/>
        <v>27.539445718878106</v>
      </c>
      <c r="E34" s="14">
        <f t="shared" si="1"/>
        <v>1.3786100982371363E-3</v>
      </c>
      <c r="F34" s="14">
        <f t="shared" si="2"/>
        <v>0.41101592699671446</v>
      </c>
      <c r="G34" s="14">
        <f t="shared" si="3"/>
        <v>-5.7915045523243953E-2</v>
      </c>
      <c r="H34" s="14">
        <v>-0.41178366382306991</v>
      </c>
      <c r="I34" s="14">
        <v>31</v>
      </c>
      <c r="J34" s="14">
        <f t="shared" si="4"/>
        <v>0.38124999999999998</v>
      </c>
    </row>
    <row r="35" spans="1:10" x14ac:dyDescent="0.25">
      <c r="A35" s="14">
        <v>5.6603195171667373</v>
      </c>
      <c r="B35" s="14">
        <f>'winequality-red'!M33-'R-Student'!A35</f>
        <v>0.33968048283326269</v>
      </c>
      <c r="C35" s="14">
        <f>HATMatrix!AJ122</f>
        <v>0.10485095098812991</v>
      </c>
      <c r="D35" s="14">
        <f t="shared" si="0"/>
        <v>27.539445718878106</v>
      </c>
      <c r="E35" s="14">
        <f t="shared" si="1"/>
        <v>0.12889789755706754</v>
      </c>
      <c r="F35" s="14">
        <f t="shared" si="2"/>
        <v>0.40911265404956776</v>
      </c>
      <c r="G35" s="14">
        <f t="shared" si="3"/>
        <v>0.56130829532825088</v>
      </c>
      <c r="H35" s="14">
        <v>-0.38448875130372889</v>
      </c>
      <c r="I35" s="14">
        <v>32</v>
      </c>
      <c r="J35" s="14">
        <f t="shared" si="4"/>
        <v>0.39374999999999999</v>
      </c>
    </row>
    <row r="36" spans="1:10" x14ac:dyDescent="0.25">
      <c r="A36" s="14">
        <v>4.799566818004144</v>
      </c>
      <c r="B36" s="14">
        <f>'winequality-red'!M34-'R-Student'!A36</f>
        <v>0.20043318199585602</v>
      </c>
      <c r="C36" s="14">
        <f>HATMatrix!AK123</f>
        <v>0.18785049410426088</v>
      </c>
      <c r="D36" s="14">
        <f t="shared" si="0"/>
        <v>27.539445718878106</v>
      </c>
      <c r="E36" s="14">
        <f t="shared" si="1"/>
        <v>4.9465597347960799E-2</v>
      </c>
      <c r="F36" s="14">
        <f t="shared" si="2"/>
        <v>0.41029821076910666</v>
      </c>
      <c r="G36" s="14">
        <f t="shared" si="3"/>
        <v>0.34721766921745478</v>
      </c>
      <c r="H36" s="14">
        <v>-0.37797889756019065</v>
      </c>
      <c r="I36" s="14">
        <v>33</v>
      </c>
      <c r="J36" s="14">
        <f t="shared" si="4"/>
        <v>0.40625</v>
      </c>
    </row>
    <row r="37" spans="1:10" x14ac:dyDescent="0.25">
      <c r="A37" s="14">
        <v>5.4174627155878161</v>
      </c>
      <c r="B37" s="14">
        <f>'winequality-red'!M35-'R-Student'!A37</f>
        <v>0.58253728441218389</v>
      </c>
      <c r="C37" s="14">
        <f>HATMatrix!AL124</f>
        <v>0.50489303076496617</v>
      </c>
      <c r="D37" s="14">
        <f t="shared" si="0"/>
        <v>27.539445718878106</v>
      </c>
      <c r="E37" s="14">
        <f t="shared" si="1"/>
        <v>0.68540680866325643</v>
      </c>
      <c r="F37" s="14">
        <f t="shared" si="2"/>
        <v>0.40080655089872913</v>
      </c>
      <c r="G37" s="14">
        <f t="shared" si="3"/>
        <v>1.3076960188372073</v>
      </c>
      <c r="H37" s="14">
        <v>-0.36336420826780536</v>
      </c>
      <c r="I37" s="14">
        <v>34</v>
      </c>
      <c r="J37" s="14">
        <f t="shared" si="4"/>
        <v>0.41875000000000001</v>
      </c>
    </row>
    <row r="38" spans="1:10" x14ac:dyDescent="0.25">
      <c r="A38" s="14">
        <v>5.3257544684168128</v>
      </c>
      <c r="B38" s="14">
        <f>'winequality-red'!M36-'R-Student'!A38</f>
        <v>-0.32575446841681277</v>
      </c>
      <c r="C38" s="14">
        <f>HATMatrix!AM125</f>
        <v>0.22511701750513893</v>
      </c>
      <c r="D38" s="14">
        <f t="shared" si="0"/>
        <v>27.539445718878106</v>
      </c>
      <c r="E38" s="14">
        <f t="shared" si="1"/>
        <v>0.1369445143211982</v>
      </c>
      <c r="F38" s="14">
        <f t="shared" si="2"/>
        <v>0.40899255529189416</v>
      </c>
      <c r="G38" s="14">
        <f t="shared" si="3"/>
        <v>-0.57864821618565798</v>
      </c>
      <c r="H38" s="14">
        <v>-0.29625606874377319</v>
      </c>
      <c r="I38" s="14">
        <v>35</v>
      </c>
      <c r="J38" s="14">
        <f t="shared" si="4"/>
        <v>0.43125000000000002</v>
      </c>
    </row>
    <row r="39" spans="1:10" x14ac:dyDescent="0.25">
      <c r="A39" s="14">
        <v>5.2960995556864834</v>
      </c>
      <c r="B39" s="14">
        <f>'winequality-red'!M37-'R-Student'!A39</f>
        <v>0.70390044431351662</v>
      </c>
      <c r="C39" s="14">
        <f>HATMatrix!AN126</f>
        <v>0.15554358602311805</v>
      </c>
      <c r="D39" s="14">
        <f t="shared" si="0"/>
        <v>27.539445718878106</v>
      </c>
      <c r="E39" s="14">
        <f t="shared" si="1"/>
        <v>0.58673938323397035</v>
      </c>
      <c r="F39" s="14">
        <f t="shared" si="2"/>
        <v>0.40227919903946474</v>
      </c>
      <c r="G39" s="14">
        <f t="shared" si="3"/>
        <v>1.2076993473935207</v>
      </c>
      <c r="H39" s="14">
        <v>-0.28120113262273511</v>
      </c>
      <c r="I39" s="14">
        <v>36</v>
      </c>
      <c r="J39" s="14">
        <f t="shared" si="4"/>
        <v>0.44374999999999998</v>
      </c>
    </row>
    <row r="40" spans="1:10" x14ac:dyDescent="0.25">
      <c r="A40" s="14">
        <v>5.4190788360598496</v>
      </c>
      <c r="B40" s="14">
        <f>'winequality-red'!M38-'R-Student'!A40</f>
        <v>0.58092116394015036</v>
      </c>
      <c r="C40" s="14">
        <f>HATMatrix!AO127</f>
        <v>0.12889355400359259</v>
      </c>
      <c r="D40" s="14">
        <f t="shared" si="0"/>
        <v>27.539445718878106</v>
      </c>
      <c r="E40" s="14">
        <f t="shared" si="1"/>
        <v>0.38740317014594888</v>
      </c>
      <c r="F40" s="14">
        <f t="shared" si="2"/>
        <v>0.40525436639898743</v>
      </c>
      <c r="G40" s="14">
        <f t="shared" si="3"/>
        <v>0.97772728206042092</v>
      </c>
      <c r="H40" s="14">
        <v>-0.28053147559533476</v>
      </c>
      <c r="I40" s="14">
        <v>37</v>
      </c>
      <c r="J40" s="14">
        <f t="shared" si="4"/>
        <v>0.45624999999999999</v>
      </c>
    </row>
    <row r="41" spans="1:10" x14ac:dyDescent="0.25">
      <c r="A41" s="14">
        <v>5.7155213614384976</v>
      </c>
      <c r="B41" s="14">
        <f>'winequality-red'!M39-'R-Student'!A41</f>
        <v>1.2844786385615024</v>
      </c>
      <c r="C41" s="14">
        <f>HATMatrix!AP128</f>
        <v>6.9366318541382893E-2</v>
      </c>
      <c r="D41" s="14">
        <f t="shared" si="0"/>
        <v>27.539445718878106</v>
      </c>
      <c r="E41" s="14">
        <f t="shared" si="1"/>
        <v>1.7728623042472342</v>
      </c>
      <c r="F41" s="14">
        <f t="shared" si="2"/>
        <v>0.38457587186016229</v>
      </c>
      <c r="G41" s="14">
        <f t="shared" si="3"/>
        <v>2.1470713966364516</v>
      </c>
      <c r="H41" s="14">
        <v>-0.27968576463363137</v>
      </c>
      <c r="I41" s="14">
        <v>38</v>
      </c>
      <c r="J41" s="14">
        <f t="shared" si="4"/>
        <v>0.46875</v>
      </c>
    </row>
    <row r="42" spans="1:10" x14ac:dyDescent="0.25">
      <c r="A42" s="14">
        <v>4.472520058463429</v>
      </c>
      <c r="B42" s="14">
        <f>'winequality-red'!M40-'R-Student'!A42</f>
        <v>-0.47252005846342904</v>
      </c>
      <c r="C42" s="14">
        <f>HATMatrix!AQ129</f>
        <v>0.44517327940592677</v>
      </c>
      <c r="D42" s="14">
        <f t="shared" si="0"/>
        <v>27.539445718878106</v>
      </c>
      <c r="E42" s="14">
        <f t="shared" si="1"/>
        <v>0.40242331049091051</v>
      </c>
      <c r="F42" s="14">
        <f t="shared" si="2"/>
        <v>0.40503018519980888</v>
      </c>
      <c r="G42" s="14">
        <f t="shared" si="3"/>
        <v>-0.99677668112070472</v>
      </c>
      <c r="H42" s="14">
        <v>-0.2333917827860226</v>
      </c>
      <c r="I42" s="14">
        <v>39</v>
      </c>
      <c r="J42" s="14">
        <f t="shared" si="4"/>
        <v>0.48125000000000001</v>
      </c>
    </row>
    <row r="43" spans="1:10" x14ac:dyDescent="0.25">
      <c r="A43" s="14">
        <v>4.9090737033965866</v>
      </c>
      <c r="B43" s="14">
        <f>'winequality-red'!M41-'R-Student'!A43</f>
        <v>9.0926296603413448E-2</v>
      </c>
      <c r="C43" s="14">
        <f>HATMatrix!AR130</f>
        <v>0.15575885798469516</v>
      </c>
      <c r="D43" s="14">
        <f t="shared" si="0"/>
        <v>27.539445718878106</v>
      </c>
      <c r="E43" s="14">
        <f t="shared" si="1"/>
        <v>9.7929264549654425E-3</v>
      </c>
      <c r="F43" s="14">
        <f t="shared" si="2"/>
        <v>0.41089034018541998</v>
      </c>
      <c r="G43" s="14">
        <f t="shared" si="3"/>
        <v>0.15438079775894309</v>
      </c>
      <c r="H43" s="14">
        <v>-0.18178418958106593</v>
      </c>
      <c r="I43" s="14">
        <v>40</v>
      </c>
      <c r="J43" s="14">
        <f t="shared" si="4"/>
        <v>0.49375000000000002</v>
      </c>
    </row>
    <row r="44" spans="1:10" x14ac:dyDescent="0.25">
      <c r="A44" s="14">
        <v>4.9090737033965866</v>
      </c>
      <c r="B44" s="14">
        <f>'winequality-red'!M42-'R-Student'!A44</f>
        <v>9.0926296603413448E-2</v>
      </c>
      <c r="C44" s="14">
        <f>HATMatrix!AS131</f>
        <v>0.15575885798469516</v>
      </c>
      <c r="D44" s="14">
        <f t="shared" si="0"/>
        <v>27.539445718878106</v>
      </c>
      <c r="E44" s="14">
        <f t="shared" si="1"/>
        <v>9.7929264549654425E-3</v>
      </c>
      <c r="F44" s="14">
        <f t="shared" si="2"/>
        <v>0.41089034018541998</v>
      </c>
      <c r="G44" s="14">
        <f t="shared" si="3"/>
        <v>0.15438079775894309</v>
      </c>
      <c r="H44" s="14">
        <v>-0.13247872934405158</v>
      </c>
      <c r="I44" s="14">
        <v>41</v>
      </c>
      <c r="J44" s="14">
        <f t="shared" si="4"/>
        <v>0.50624999999999998</v>
      </c>
    </row>
    <row r="45" spans="1:10" x14ac:dyDescent="0.25">
      <c r="A45" s="14">
        <v>5.2421363308969768</v>
      </c>
      <c r="B45" s="14">
        <f>'winequality-red'!M43-'R-Student'!A45</f>
        <v>-1.2421363308969768</v>
      </c>
      <c r="C45" s="14">
        <f>HATMatrix!AT132</f>
        <v>6.4006500538229816E-2</v>
      </c>
      <c r="D45" s="14">
        <f t="shared" si="0"/>
        <v>27.539445718878106</v>
      </c>
      <c r="E45" s="14">
        <f t="shared" si="1"/>
        <v>1.6484117308735884</v>
      </c>
      <c r="F45" s="14">
        <f t="shared" si="2"/>
        <v>0.38643334310454508</v>
      </c>
      <c r="G45" s="14">
        <f t="shared" si="3"/>
        <v>-2.0653590034110465</v>
      </c>
      <c r="H45" s="14">
        <v>-0.13247872934405158</v>
      </c>
      <c r="I45" s="14">
        <v>42</v>
      </c>
      <c r="J45" s="14">
        <f t="shared" si="4"/>
        <v>0.51875000000000004</v>
      </c>
    </row>
    <row r="46" spans="1:10" x14ac:dyDescent="0.25">
      <c r="A46" s="14">
        <v>5.816413495689063</v>
      </c>
      <c r="B46" s="14">
        <f>'winequality-red'!M44-'R-Student'!A46</f>
        <v>0.18358650431093704</v>
      </c>
      <c r="C46" s="14">
        <f>HATMatrix!AU133</f>
        <v>0.35098889504465647</v>
      </c>
      <c r="D46" s="14">
        <f t="shared" si="0"/>
        <v>27.539445718878106</v>
      </c>
      <c r="E46" s="14">
        <f t="shared" si="1"/>
        <v>5.1931321833743931E-2</v>
      </c>
      <c r="F46" s="14">
        <f t="shared" si="2"/>
        <v>0.41026140891110985</v>
      </c>
      <c r="G46" s="14">
        <f t="shared" si="3"/>
        <v>0.35578231361076357</v>
      </c>
      <c r="H46" s="14">
        <v>-5.7915045523243953E-2</v>
      </c>
      <c r="I46" s="14">
        <v>43</v>
      </c>
      <c r="J46" s="14">
        <f t="shared" si="4"/>
        <v>0.53125</v>
      </c>
    </row>
    <row r="47" spans="1:10" x14ac:dyDescent="0.25">
      <c r="A47" s="14">
        <v>5.263854792340199</v>
      </c>
      <c r="B47" s="14">
        <f>'winequality-red'!M45-'R-Student'!A47</f>
        <v>-0.26385479234019904</v>
      </c>
      <c r="C47" s="14">
        <f>HATMatrix!AV134</f>
        <v>0.21153402045089564</v>
      </c>
      <c r="D47" s="14">
        <f t="shared" si="0"/>
        <v>27.539445718878106</v>
      </c>
      <c r="E47" s="14">
        <f t="shared" si="1"/>
        <v>8.8297216679789264E-2</v>
      </c>
      <c r="F47" s="14">
        <f t="shared" si="2"/>
        <v>0.40971863436116895</v>
      </c>
      <c r="G47" s="14">
        <f t="shared" si="3"/>
        <v>-0.46422727017345017</v>
      </c>
      <c r="H47" s="14">
        <v>-2.6773232805677769E-2</v>
      </c>
      <c r="I47" s="14">
        <v>44</v>
      </c>
      <c r="J47" s="14">
        <f t="shared" si="4"/>
        <v>0.54374999999999996</v>
      </c>
    </row>
    <row r="48" spans="1:10" x14ac:dyDescent="0.25">
      <c r="A48" s="14">
        <v>5.2257137206139266</v>
      </c>
      <c r="B48" s="14">
        <f>'winequality-red'!M46-'R-Student'!A48</f>
        <v>-0.22571372061392658</v>
      </c>
      <c r="C48" s="14">
        <f>HATMatrix!AW135</f>
        <v>5.9397272255496292E-2</v>
      </c>
      <c r="D48" s="14">
        <f t="shared" si="0"/>
        <v>27.539445718878106</v>
      </c>
      <c r="E48" s="14">
        <f t="shared" si="1"/>
        <v>5.4163869793943838E-2</v>
      </c>
      <c r="F48" s="14">
        <f t="shared" si="2"/>
        <v>0.41022808729976362</v>
      </c>
      <c r="G48" s="14">
        <f t="shared" si="3"/>
        <v>-0.36336420826780536</v>
      </c>
      <c r="H48" s="14">
        <v>5.4446778933763658E-2</v>
      </c>
      <c r="I48" s="14">
        <v>45</v>
      </c>
      <c r="J48" s="14">
        <f t="shared" si="4"/>
        <v>0.55625000000000002</v>
      </c>
    </row>
    <row r="49" spans="1:10" x14ac:dyDescent="0.25">
      <c r="A49" s="14">
        <v>5.1726698096521595</v>
      </c>
      <c r="B49" s="14">
        <f>'winequality-red'!M47-'R-Student'!A49</f>
        <v>-1.1726698096521595</v>
      </c>
      <c r="C49" s="14">
        <f>HATMatrix!AX136</f>
        <v>0.53001553962806047</v>
      </c>
      <c r="D49" s="14">
        <f t="shared" si="0"/>
        <v>27.539445718878106</v>
      </c>
      <c r="E49" s="14">
        <f t="shared" si="1"/>
        <v>2.9259573420392515</v>
      </c>
      <c r="F49" s="14">
        <f t="shared" si="2"/>
        <v>0.36736549816177394</v>
      </c>
      <c r="G49" s="14">
        <f t="shared" si="3"/>
        <v>-2.8221806637511375</v>
      </c>
      <c r="H49" s="14">
        <v>8.7615137218428729E-2</v>
      </c>
      <c r="I49" s="14">
        <v>46</v>
      </c>
      <c r="J49" s="14">
        <f t="shared" si="4"/>
        <v>0.56874999999999998</v>
      </c>
    </row>
    <row r="50" spans="1:10" x14ac:dyDescent="0.25">
      <c r="A50" s="14">
        <v>3.9578146300672703</v>
      </c>
      <c r="B50" s="14">
        <f>'winequality-red'!M48-'R-Student'!A50</f>
        <v>1.0421853699327297</v>
      </c>
      <c r="C50" s="14">
        <f>HATMatrix!AY137</f>
        <v>0.27756322086019913</v>
      </c>
      <c r="D50" s="14">
        <f t="shared" si="0"/>
        <v>27.539445718878106</v>
      </c>
      <c r="E50" s="14">
        <f t="shared" si="1"/>
        <v>1.5034538338359382</v>
      </c>
      <c r="F50" s="14">
        <f t="shared" si="2"/>
        <v>0.38859689380659951</v>
      </c>
      <c r="G50" s="14">
        <f t="shared" si="3"/>
        <v>1.9669593560317946</v>
      </c>
      <c r="H50" s="14">
        <v>8.7615137218428729E-2</v>
      </c>
      <c r="I50" s="14">
        <v>47</v>
      </c>
      <c r="J50" s="14">
        <f t="shared" si="4"/>
        <v>0.58125000000000004</v>
      </c>
    </row>
    <row r="51" spans="1:10" x14ac:dyDescent="0.25">
      <c r="A51" s="14">
        <v>5.524632291668425</v>
      </c>
      <c r="B51" s="14">
        <f>'winequality-red'!M49-'R-Student'!A51</f>
        <v>-0.52463229166842495</v>
      </c>
      <c r="C51" s="14">
        <f>HATMatrix!AZ138</f>
        <v>8.8675357943312993E-2</v>
      </c>
      <c r="D51" s="14">
        <f t="shared" si="0"/>
        <v>27.539445718878106</v>
      </c>
      <c r="E51" s="14">
        <f t="shared" si="1"/>
        <v>0.30202084828969505</v>
      </c>
      <c r="F51" s="14">
        <f t="shared" si="2"/>
        <v>0.40652872941176738</v>
      </c>
      <c r="G51" s="14">
        <f t="shared" si="3"/>
        <v>-0.86193167375700763</v>
      </c>
      <c r="H51" s="14">
        <v>0.15013151224809548</v>
      </c>
      <c r="I51" s="14">
        <v>48</v>
      </c>
      <c r="J51" s="14">
        <f t="shared" si="4"/>
        <v>0.59375</v>
      </c>
    </row>
    <row r="52" spans="1:10" x14ac:dyDescent="0.25">
      <c r="A52" s="14">
        <v>5.4626515184016569</v>
      </c>
      <c r="B52" s="14">
        <f>'winequality-red'!M50-'R-Student'!A52</f>
        <v>-0.46265151840165686</v>
      </c>
      <c r="C52" s="14">
        <f>HATMatrix!BA139</f>
        <v>0.11955576224570152</v>
      </c>
      <c r="D52" s="14">
        <f t="shared" si="0"/>
        <v>27.539445718878106</v>
      </c>
      <c r="E52" s="14">
        <f t="shared" si="1"/>
        <v>0.24311185001938942</v>
      </c>
      <c r="F52" s="14">
        <f t="shared" si="2"/>
        <v>0.40740796819192115</v>
      </c>
      <c r="G52" s="14">
        <f t="shared" si="3"/>
        <v>-0.77248188653976191</v>
      </c>
      <c r="H52" s="14">
        <v>0.15438079775894309</v>
      </c>
      <c r="I52" s="14">
        <v>49</v>
      </c>
      <c r="J52" s="14">
        <f t="shared" si="4"/>
        <v>0.60624999999999996</v>
      </c>
    </row>
    <row r="53" spans="1:10" x14ac:dyDescent="0.25">
      <c r="A53" s="14">
        <v>4.8073623907356566</v>
      </c>
      <c r="B53" s="14">
        <f>'winequality-red'!M51-'R-Student'!A53</f>
        <v>0.19263760926434337</v>
      </c>
      <c r="C53" s="14">
        <f>HATMatrix!BB140</f>
        <v>0.24150180747207242</v>
      </c>
      <c r="D53" s="14">
        <f t="shared" si="0"/>
        <v>27.539445718878106</v>
      </c>
      <c r="E53" s="14">
        <f t="shared" si="1"/>
        <v>4.8924636694787485E-2</v>
      </c>
      <c r="F53" s="14">
        <f t="shared" si="2"/>
        <v>0.41030628480870623</v>
      </c>
      <c r="G53" s="14">
        <f t="shared" si="3"/>
        <v>0.34531044889195178</v>
      </c>
      <c r="H53" s="14">
        <v>0.15438079775894309</v>
      </c>
      <c r="I53" s="14">
        <v>50</v>
      </c>
      <c r="J53" s="14">
        <f t="shared" si="4"/>
        <v>0.61875000000000002</v>
      </c>
    </row>
    <row r="54" spans="1:10" x14ac:dyDescent="0.25">
      <c r="A54" s="14">
        <v>5.1103680532578162</v>
      </c>
      <c r="B54" s="14">
        <f>'winequality-red'!M52-'R-Student'!A54</f>
        <v>-0.11036805325781618</v>
      </c>
      <c r="C54" s="14">
        <f>HATMatrix!BC141</f>
        <v>0.10276066731221641</v>
      </c>
      <c r="D54" s="14">
        <f t="shared" si="0"/>
        <v>27.539445718878106</v>
      </c>
      <c r="E54" s="14">
        <f t="shared" si="1"/>
        <v>1.3576207301824633E-2</v>
      </c>
      <c r="F54" s="14">
        <f t="shared" si="2"/>
        <v>0.41083387330710869</v>
      </c>
      <c r="G54" s="14">
        <f t="shared" si="3"/>
        <v>-0.18178418958106593</v>
      </c>
      <c r="H54" s="14">
        <v>0.29859589216255999</v>
      </c>
      <c r="I54" s="14">
        <v>51</v>
      </c>
      <c r="J54" s="14">
        <f t="shared" si="4"/>
        <v>0.63124999999999998</v>
      </c>
    </row>
    <row r="55" spans="1:10" x14ac:dyDescent="0.25">
      <c r="A55" s="14">
        <v>5.5320644180755165</v>
      </c>
      <c r="B55" s="14">
        <f>'winequality-red'!M53-'R-Student'!A55</f>
        <v>0.46793558192448348</v>
      </c>
      <c r="C55" s="14">
        <f>HATMatrix!BD142</f>
        <v>8.0905448128703372E-2</v>
      </c>
      <c r="D55" s="14">
        <f t="shared" si="0"/>
        <v>27.539445718878106</v>
      </c>
      <c r="E55" s="14">
        <f t="shared" si="1"/>
        <v>0.23823850156133566</v>
      </c>
      <c r="F55" s="14">
        <f t="shared" si="2"/>
        <v>0.40748070473607118</v>
      </c>
      <c r="G55" s="14">
        <f t="shared" si="3"/>
        <v>0.76463196611625694</v>
      </c>
      <c r="H55" s="14">
        <v>0.29859589216255999</v>
      </c>
      <c r="I55" s="14">
        <v>52</v>
      </c>
      <c r="J55" s="14">
        <f t="shared" si="4"/>
        <v>0.64375000000000004</v>
      </c>
    </row>
    <row r="56" spans="1:10" x14ac:dyDescent="0.25">
      <c r="A56" s="14">
        <v>5.5283367922516709</v>
      </c>
      <c r="B56" s="14">
        <f>'winequality-red'!M54-'R-Student'!A56</f>
        <v>0.47166320774832915</v>
      </c>
      <c r="C56" s="14">
        <f>HATMatrix!BE143</f>
        <v>8.874146008434225E-2</v>
      </c>
      <c r="D56" s="14">
        <f t="shared" si="0"/>
        <v>27.539445718878106</v>
      </c>
      <c r="E56" s="14">
        <f t="shared" si="1"/>
        <v>0.24413069595378939</v>
      </c>
      <c r="F56" s="14">
        <f t="shared" si="2"/>
        <v>0.40739276153618381</v>
      </c>
      <c r="G56" s="14">
        <f t="shared" si="3"/>
        <v>0.77411332021362123</v>
      </c>
      <c r="H56" s="14">
        <v>0.32347748095959694</v>
      </c>
      <c r="I56" s="14">
        <v>53</v>
      </c>
      <c r="J56" s="14">
        <f t="shared" si="4"/>
        <v>0.65625</v>
      </c>
    </row>
    <row r="57" spans="1:10" x14ac:dyDescent="0.25">
      <c r="A57" s="14">
        <v>5.2630602882480328</v>
      </c>
      <c r="B57" s="14">
        <f>'winequality-red'!M55-'R-Student'!A57</f>
        <v>-0.26306028824803285</v>
      </c>
      <c r="C57" s="14">
        <f>HATMatrix!BF144</f>
        <v>0.10646793645453102</v>
      </c>
      <c r="D57" s="14">
        <f t="shared" si="0"/>
        <v>27.539445718878106</v>
      </c>
      <c r="E57" s="14">
        <f t="shared" si="1"/>
        <v>7.744625859149902E-2</v>
      </c>
      <c r="F57" s="14">
        <f t="shared" si="2"/>
        <v>0.40988058895950158</v>
      </c>
      <c r="G57" s="14">
        <f t="shared" si="3"/>
        <v>-0.43468188847757555</v>
      </c>
      <c r="H57" s="14">
        <v>0.34531044889195178</v>
      </c>
      <c r="I57" s="14">
        <v>54</v>
      </c>
      <c r="J57" s="14">
        <f t="shared" si="4"/>
        <v>0.66874999999999996</v>
      </c>
    </row>
    <row r="58" spans="1:10" x14ac:dyDescent="0.25">
      <c r="A58" s="14">
        <v>5.9683375219222352</v>
      </c>
      <c r="B58" s="14">
        <f>'winequality-red'!M56-'R-Student'!A58</f>
        <v>3.1662478077764789E-2</v>
      </c>
      <c r="C58" s="14">
        <f>HATMatrix!BG145</f>
        <v>0.17721902132812983</v>
      </c>
      <c r="D58" s="14">
        <f t="shared" si="0"/>
        <v>27.539445718878106</v>
      </c>
      <c r="E58" s="14">
        <f t="shared" si="1"/>
        <v>1.218443965055181E-3</v>
      </c>
      <c r="F58" s="14">
        <f t="shared" si="2"/>
        <v>0.4110183175360157</v>
      </c>
      <c r="G58" s="14">
        <f t="shared" si="3"/>
        <v>5.4446778933763658E-2</v>
      </c>
      <c r="H58" s="14">
        <v>0.34721766921745478</v>
      </c>
      <c r="I58" s="14">
        <v>55</v>
      </c>
      <c r="J58" s="14">
        <f t="shared" si="4"/>
        <v>0.68125000000000002</v>
      </c>
    </row>
    <row r="59" spans="1:10" x14ac:dyDescent="0.25">
      <c r="A59" s="14">
        <v>5.6312147225613352</v>
      </c>
      <c r="B59" s="14">
        <f>'winequality-red'!M57-'R-Student'!A59</f>
        <v>-0.63121472256133515</v>
      </c>
      <c r="C59" s="14">
        <f>HATMatrix!BH146</f>
        <v>7.6121768956734143E-2</v>
      </c>
      <c r="D59" s="14">
        <f t="shared" si="0"/>
        <v>27.539445718878106</v>
      </c>
      <c r="E59" s="14">
        <f t="shared" si="1"/>
        <v>0.43126032478139908</v>
      </c>
      <c r="F59" s="14">
        <f t="shared" si="2"/>
        <v>0.40459978200144342</v>
      </c>
      <c r="G59" s="14">
        <f t="shared" si="3"/>
        <v>-1.0324212397439891</v>
      </c>
      <c r="H59" s="14">
        <v>0.35578231361076357</v>
      </c>
      <c r="I59" s="14">
        <v>56</v>
      </c>
      <c r="J59" s="14">
        <f t="shared" si="4"/>
        <v>0.69374999999999998</v>
      </c>
    </row>
    <row r="60" spans="1:10" x14ac:dyDescent="0.25">
      <c r="A60" s="14">
        <v>5.5640768681131982</v>
      </c>
      <c r="B60" s="14">
        <f>'winequality-red'!M58-'R-Student'!A60</f>
        <v>-0.56407686811319824</v>
      </c>
      <c r="C60" s="14">
        <f>HATMatrix!BI147</f>
        <v>0.27479713066318556</v>
      </c>
      <c r="D60" s="14">
        <f t="shared" si="0"/>
        <v>27.539445718878106</v>
      </c>
      <c r="E60" s="14">
        <f t="shared" si="1"/>
        <v>0.43874993687127445</v>
      </c>
      <c r="F60" s="14">
        <f t="shared" si="2"/>
        <v>0.40448799674637059</v>
      </c>
      <c r="G60" s="14">
        <f t="shared" si="3"/>
        <v>-1.0414914627028042</v>
      </c>
      <c r="H60" s="14">
        <v>0.41437729541481522</v>
      </c>
      <c r="I60" s="14">
        <v>57</v>
      </c>
      <c r="J60" s="14">
        <f t="shared" si="4"/>
        <v>0.70625000000000004</v>
      </c>
    </row>
    <row r="61" spans="1:10" x14ac:dyDescent="0.25">
      <c r="A61" s="14">
        <v>5.5689663287774476</v>
      </c>
      <c r="B61" s="14">
        <f>'winequality-red'!M59-'R-Student'!A61</f>
        <v>-0.56896632877744757</v>
      </c>
      <c r="C61" s="14">
        <f>HATMatrix!BJ148</f>
        <v>0.22344903041096353</v>
      </c>
      <c r="D61" s="14">
        <f t="shared" si="0"/>
        <v>27.539445718878106</v>
      </c>
      <c r="E61" s="14">
        <f t="shared" si="1"/>
        <v>0.41687242172114719</v>
      </c>
      <c r="F61" s="14">
        <f t="shared" si="2"/>
        <v>0.40481452682323815</v>
      </c>
      <c r="G61" s="14">
        <f t="shared" si="3"/>
        <v>-1.014783829614317</v>
      </c>
      <c r="H61" s="14">
        <v>0.42052337951522406</v>
      </c>
      <c r="I61" s="14">
        <v>58</v>
      </c>
      <c r="J61" s="14">
        <f t="shared" si="4"/>
        <v>0.71875</v>
      </c>
    </row>
    <row r="62" spans="1:10" x14ac:dyDescent="0.25">
      <c r="A62" s="14">
        <v>5.2412438064232045</v>
      </c>
      <c r="B62" s="14">
        <f>'winequality-red'!M60-'R-Student'!A62</f>
        <v>-0.24124380642320453</v>
      </c>
      <c r="C62" s="14">
        <f>HATMatrix!BK149</f>
        <v>4.0109120655456298E-2</v>
      </c>
      <c r="D62" s="14">
        <f t="shared" si="0"/>
        <v>27.539445718878106</v>
      </c>
      <c r="E62" s="14">
        <f t="shared" si="1"/>
        <v>6.0630406424214758E-2</v>
      </c>
      <c r="F62" s="14">
        <f t="shared" si="2"/>
        <v>0.41013157182767007</v>
      </c>
      <c r="G62" s="14">
        <f t="shared" si="3"/>
        <v>-0.38448875130372889</v>
      </c>
      <c r="H62" s="14">
        <v>0.45620758752136897</v>
      </c>
      <c r="I62" s="14">
        <v>59</v>
      </c>
      <c r="J62" s="14">
        <f t="shared" si="4"/>
        <v>0.73124999999999996</v>
      </c>
    </row>
    <row r="63" spans="1:10" x14ac:dyDescent="0.25">
      <c r="A63" s="14">
        <v>5.2077887130815252</v>
      </c>
      <c r="B63" s="14">
        <f>'winequality-red'!M61-'R-Student'!A63</f>
        <v>0.79221128691847476</v>
      </c>
      <c r="C63" s="14">
        <f>HATMatrix!BL150</f>
        <v>8.0523462392890321E-2</v>
      </c>
      <c r="D63" s="14">
        <f t="shared" si="0"/>
        <v>27.539445718878106</v>
      </c>
      <c r="E63" s="14">
        <f t="shared" si="1"/>
        <v>0.68256088921455171</v>
      </c>
      <c r="F63" s="14">
        <f t="shared" si="2"/>
        <v>0.40084902730841127</v>
      </c>
      <c r="G63" s="14">
        <f t="shared" si="3"/>
        <v>1.3049091690167378</v>
      </c>
      <c r="H63" s="14">
        <v>0.48029048092339072</v>
      </c>
      <c r="I63" s="14">
        <v>60</v>
      </c>
      <c r="J63" s="14">
        <f t="shared" si="4"/>
        <v>0.74375000000000002</v>
      </c>
    </row>
    <row r="64" spans="1:10" x14ac:dyDescent="0.25">
      <c r="A64" s="14">
        <v>5.2674850885224798</v>
      </c>
      <c r="B64" s="14">
        <f>'winequality-red'!M62-'R-Student'!A64</f>
        <v>-0.26748508852247976</v>
      </c>
      <c r="C64" s="14">
        <f>HATMatrix!BM151</f>
        <v>0.11707472461414165</v>
      </c>
      <c r="D64" s="14">
        <f t="shared" si="0"/>
        <v>27.539445718878106</v>
      </c>
      <c r="E64" s="14">
        <f t="shared" si="1"/>
        <v>8.1035478965771623E-2</v>
      </c>
      <c r="F64" s="14">
        <f t="shared" si="2"/>
        <v>0.40982701850615427</v>
      </c>
      <c r="G64" s="14">
        <f t="shared" si="3"/>
        <v>-0.44466946550914582</v>
      </c>
      <c r="H64" s="14">
        <v>0.56130829532825088</v>
      </c>
      <c r="I64" s="14">
        <v>61</v>
      </c>
      <c r="J64" s="14">
        <f t="shared" si="4"/>
        <v>0.75624999999999998</v>
      </c>
    </row>
    <row r="65" spans="1:10" x14ac:dyDescent="0.25">
      <c r="A65" s="14">
        <v>4.3125660361397049</v>
      </c>
      <c r="B65" s="14">
        <f>'winequality-red'!M63-'R-Student'!A65</f>
        <v>0.68743396386029509</v>
      </c>
      <c r="C65" s="14">
        <f>HATMatrix!BN152</f>
        <v>0.17251143821335177</v>
      </c>
      <c r="D65" s="14">
        <f t="shared" si="0"/>
        <v>27.539445718878106</v>
      </c>
      <c r="E65" s="14">
        <f t="shared" si="1"/>
        <v>0.57108397202295025</v>
      </c>
      <c r="F65" s="14">
        <f t="shared" si="2"/>
        <v>0.40251286189336055</v>
      </c>
      <c r="G65" s="14">
        <f t="shared" si="3"/>
        <v>1.1911325823951433</v>
      </c>
      <c r="H65" s="14">
        <v>0.61237744018226659</v>
      </c>
      <c r="I65" s="14">
        <v>62</v>
      </c>
      <c r="J65" s="14">
        <f t="shared" si="4"/>
        <v>0.76875000000000004</v>
      </c>
    </row>
    <row r="66" spans="1:10" x14ac:dyDescent="0.25">
      <c r="A66" s="14">
        <v>5.3721342085206789</v>
      </c>
      <c r="B66" s="14">
        <f>'winequality-red'!M64-'R-Student'!A66</f>
        <v>1.6278657914793211</v>
      </c>
      <c r="C66" s="14">
        <f>HATMatrix!BO153</f>
        <v>2.515184876860932E-2</v>
      </c>
      <c r="D66" s="14">
        <f t="shared" si="0"/>
        <v>27.539445718878106</v>
      </c>
      <c r="E66" s="14">
        <f t="shared" si="1"/>
        <v>2.7183177520737822</v>
      </c>
      <c r="F66" s="14">
        <f t="shared" si="2"/>
        <v>0.3704645965194675</v>
      </c>
      <c r="G66" s="14">
        <f t="shared" si="3"/>
        <v>2.708798842588426</v>
      </c>
      <c r="H66" s="14">
        <v>0.76463196611625694</v>
      </c>
      <c r="I66" s="14">
        <v>63</v>
      </c>
      <c r="J66" s="14">
        <f t="shared" si="4"/>
        <v>0.78125</v>
      </c>
    </row>
    <row r="67" spans="1:10" x14ac:dyDescent="0.25">
      <c r="A67" s="14">
        <v>5.0167994339576145</v>
      </c>
      <c r="B67" s="14">
        <f>'winequality-red'!M65-'R-Student'!A67</f>
        <v>-1.6799433957614518E-2</v>
      </c>
      <c r="C67" s="14">
        <f>HATMatrix!BP154</f>
        <v>4.2118197520132711E-2</v>
      </c>
      <c r="D67" s="14">
        <f t="shared" si="0"/>
        <v>27.539445718878106</v>
      </c>
      <c r="E67" s="14">
        <f t="shared" si="1"/>
        <v>2.946302775202617E-4</v>
      </c>
      <c r="F67" s="14">
        <f t="shared" si="2"/>
        <v>0.41103210580000876</v>
      </c>
      <c r="G67" s="14">
        <f t="shared" si="3"/>
        <v>-2.6773232805677769E-2</v>
      </c>
      <c r="H67" s="14">
        <v>0.77351573546509989</v>
      </c>
      <c r="I67" s="14">
        <v>64</v>
      </c>
      <c r="J67" s="14">
        <f t="shared" si="4"/>
        <v>0.79374999999999996</v>
      </c>
    </row>
    <row r="68" spans="1:10" x14ac:dyDescent="0.25">
      <c r="A68" s="14">
        <v>5.4595306535176267</v>
      </c>
      <c r="B68" s="14">
        <f>'winequality-red'!M66-'R-Student'!A68</f>
        <v>-0.45953065351762667</v>
      </c>
      <c r="C68" s="14">
        <f>HATMatrix!BQ155</f>
        <v>0.13842077282165588</v>
      </c>
      <c r="D68" s="14">
        <f t="shared" si="0"/>
        <v>27.539445718878106</v>
      </c>
      <c r="E68" s="14">
        <f t="shared" si="1"/>
        <v>0.24509460634735786</v>
      </c>
      <c r="F68" s="14">
        <f t="shared" si="2"/>
        <v>0.40737837481389177</v>
      </c>
      <c r="G68" s="14">
        <f t="shared" si="3"/>
        <v>-0.77565374092720518</v>
      </c>
      <c r="H68" s="14">
        <v>0.77411332021362123</v>
      </c>
      <c r="I68" s="14">
        <v>65</v>
      </c>
      <c r="J68" s="14">
        <f t="shared" si="4"/>
        <v>0.80625000000000002</v>
      </c>
    </row>
    <row r="69" spans="1:10" x14ac:dyDescent="0.25">
      <c r="A69" s="14">
        <v>5.4595306535176267</v>
      </c>
      <c r="B69" s="14">
        <f>'winequality-red'!M67-'R-Student'!A69</f>
        <v>-0.45953065351762667</v>
      </c>
      <c r="C69" s="14">
        <f>HATMatrix!BR156</f>
        <v>0.13842077282165588</v>
      </c>
      <c r="D69" s="14">
        <f t="shared" ref="D69:D83" si="5">(80-12)*0.404991848807031</f>
        <v>27.539445718878106</v>
      </c>
      <c r="E69" s="14">
        <f t="shared" ref="E69:E83" si="6">POWER(B69,2)/(1-C69)</f>
        <v>0.24509460634735786</v>
      </c>
      <c r="F69" s="14">
        <f t="shared" ref="F69:F83" si="7">(D69-E69)/67</f>
        <v>0.40737837481389177</v>
      </c>
      <c r="G69" s="14">
        <f t="shared" ref="G69:G83" si="8">B69/SQRT(F69*(1-C69))</f>
        <v>-0.77565374092720518</v>
      </c>
      <c r="H69" s="14">
        <v>0.784005769044545</v>
      </c>
      <c r="I69" s="14">
        <v>66</v>
      </c>
      <c r="J69" s="14">
        <f t="shared" ref="J69:J83" si="9">(I69-0.5)/80</f>
        <v>0.81874999999999998</v>
      </c>
    </row>
    <row r="70" spans="1:10" x14ac:dyDescent="0.25">
      <c r="A70" s="14">
        <v>5.3512129136012465</v>
      </c>
      <c r="B70" s="14">
        <f>'winequality-red'!M68-'R-Student'!A70</f>
        <v>-0.35121291360124651</v>
      </c>
      <c r="C70" s="14">
        <f>HATMatrix!BS157</f>
        <v>4.3768375192232159E-2</v>
      </c>
      <c r="D70" s="14">
        <f t="shared" si="5"/>
        <v>27.539445718878106</v>
      </c>
      <c r="E70" s="14">
        <f t="shared" si="6"/>
        <v>0.12899647687878335</v>
      </c>
      <c r="F70" s="14">
        <f t="shared" si="7"/>
        <v>0.40911118271640784</v>
      </c>
      <c r="G70" s="14">
        <f t="shared" si="8"/>
        <v>-0.56152390443288225</v>
      </c>
      <c r="H70" s="14">
        <v>0.9260714323662721</v>
      </c>
      <c r="I70" s="14">
        <v>67</v>
      </c>
      <c r="J70" s="14">
        <f t="shared" si="9"/>
        <v>0.83125000000000004</v>
      </c>
    </row>
    <row r="71" spans="1:10" x14ac:dyDescent="0.25">
      <c r="A71" s="14">
        <v>5.339877305082914</v>
      </c>
      <c r="B71" s="14">
        <f>'winequality-red'!M69-'R-Student'!A71</f>
        <v>-0.33987730508291403</v>
      </c>
      <c r="C71" s="14">
        <f>HATMatrix!BT158</f>
        <v>0.12870875795413084</v>
      </c>
      <c r="D71" s="14">
        <f t="shared" si="5"/>
        <v>27.539445718878106</v>
      </c>
      <c r="E71" s="14">
        <f t="shared" si="6"/>
        <v>0.13258090628706543</v>
      </c>
      <c r="F71" s="14">
        <f t="shared" si="7"/>
        <v>0.40905768377001556</v>
      </c>
      <c r="G71" s="14">
        <f t="shared" si="8"/>
        <v>-0.56930921601815077</v>
      </c>
      <c r="H71" s="14">
        <v>0.97772728206042092</v>
      </c>
      <c r="I71" s="14">
        <v>68</v>
      </c>
      <c r="J71" s="14">
        <f t="shared" si="9"/>
        <v>0.84375</v>
      </c>
    </row>
    <row r="72" spans="1:10" x14ac:dyDescent="0.25">
      <c r="A72" s="14">
        <v>5.7566498220253637</v>
      </c>
      <c r="B72" s="14">
        <f>'winequality-red'!M70-'R-Student'!A72</f>
        <v>-0.75664982202536368</v>
      </c>
      <c r="C72" s="14">
        <f>HATMatrix!BU159</f>
        <v>0.16803705804801156</v>
      </c>
      <c r="D72" s="14">
        <f t="shared" si="5"/>
        <v>27.539445718878106</v>
      </c>
      <c r="E72" s="14">
        <f t="shared" si="6"/>
        <v>0.68815439282397006</v>
      </c>
      <c r="F72" s="14">
        <f t="shared" si="7"/>
        <v>0.40076554217991245</v>
      </c>
      <c r="G72" s="14">
        <f t="shared" si="8"/>
        <v>-1.3103815098811908</v>
      </c>
      <c r="H72" s="14">
        <v>0.99212875943064083</v>
      </c>
      <c r="I72" s="14">
        <v>69</v>
      </c>
      <c r="J72" s="14">
        <f t="shared" si="9"/>
        <v>0.85624999999999996</v>
      </c>
    </row>
    <row r="73" spans="1:10" x14ac:dyDescent="0.25">
      <c r="A73" s="14">
        <v>5.4525976376336054</v>
      </c>
      <c r="B73" s="14">
        <f>'winequality-red'!M71-'R-Student'!A73</f>
        <v>0.54740236236639461</v>
      </c>
      <c r="C73" s="14">
        <f>HATMatrix!BV160</f>
        <v>0.13907025348511229</v>
      </c>
      <c r="D73" s="14">
        <f t="shared" si="5"/>
        <v>27.539445718878106</v>
      </c>
      <c r="E73" s="14">
        <f t="shared" si="6"/>
        <v>0.34805319195592216</v>
      </c>
      <c r="F73" s="14">
        <f t="shared" si="7"/>
        <v>0.40584167950630123</v>
      </c>
      <c r="G73" s="14">
        <f t="shared" si="8"/>
        <v>0.9260714323662721</v>
      </c>
      <c r="H73" s="14">
        <v>1.1345618391940393</v>
      </c>
      <c r="I73" s="14">
        <v>70</v>
      </c>
      <c r="J73" s="14">
        <f t="shared" si="9"/>
        <v>0.86875000000000002</v>
      </c>
    </row>
    <row r="74" spans="1:10" x14ac:dyDescent="0.25">
      <c r="A74" s="14">
        <v>5.5175311363442781</v>
      </c>
      <c r="B74" s="14">
        <f>'winequality-red'!M72-'R-Student'!A74</f>
        <v>0.48246886365572195</v>
      </c>
      <c r="C74" s="14">
        <f>HATMatrix!BW161</f>
        <v>4.5049134611320145E-2</v>
      </c>
      <c r="D74" s="14">
        <f t="shared" si="5"/>
        <v>27.539445718878106</v>
      </c>
      <c r="E74" s="14">
        <f t="shared" si="6"/>
        <v>0.24375725792185138</v>
      </c>
      <c r="F74" s="14">
        <f t="shared" si="7"/>
        <v>0.40739833523815311</v>
      </c>
      <c r="G74" s="14">
        <f t="shared" si="8"/>
        <v>0.77351573546509989</v>
      </c>
      <c r="H74" s="14">
        <v>1.1911325823951433</v>
      </c>
      <c r="I74" s="14">
        <v>71</v>
      </c>
      <c r="J74" s="14">
        <f t="shared" si="9"/>
        <v>0.88124999999999998</v>
      </c>
    </row>
    <row r="75" spans="1:10" x14ac:dyDescent="0.25">
      <c r="A75" s="14">
        <v>4.7072775710731705</v>
      </c>
      <c r="B75" s="14">
        <f>'winequality-red'!M73-'R-Student'!A75</f>
        <v>0.29272242892682954</v>
      </c>
      <c r="C75" s="14">
        <f>HATMatrix!BX162</f>
        <v>9.318991002281718E-2</v>
      </c>
      <c r="D75" s="14">
        <f t="shared" si="5"/>
        <v>27.539445718878106</v>
      </c>
      <c r="E75" s="14">
        <f t="shared" si="6"/>
        <v>9.4492133847980025E-2</v>
      </c>
      <c r="F75" s="14">
        <f t="shared" si="7"/>
        <v>0.40962617291089742</v>
      </c>
      <c r="G75" s="14">
        <f t="shared" si="8"/>
        <v>0.48029048092339072</v>
      </c>
      <c r="H75" s="14">
        <v>1.2076993473935207</v>
      </c>
      <c r="I75" s="14">
        <v>72</v>
      </c>
      <c r="J75" s="14">
        <f t="shared" si="9"/>
        <v>0.89375000000000004</v>
      </c>
    </row>
    <row r="76" spans="1:10" x14ac:dyDescent="0.25">
      <c r="A76" s="14">
        <v>4.7426691663001552</v>
      </c>
      <c r="B76" s="14">
        <f>'winequality-red'!M74-'R-Student'!A76</f>
        <v>0.25733083369984477</v>
      </c>
      <c r="C76" s="14">
        <f>HATMatrix!BY163</f>
        <v>8.6585845350071411E-2</v>
      </c>
      <c r="D76" s="14">
        <f t="shared" si="5"/>
        <v>27.539445718878106</v>
      </c>
      <c r="E76" s="14">
        <f t="shared" si="6"/>
        <v>7.2496312472884822E-2</v>
      </c>
      <c r="F76" s="14">
        <f t="shared" si="7"/>
        <v>0.40995446875231673</v>
      </c>
      <c r="G76" s="14">
        <f t="shared" si="8"/>
        <v>0.42052337951522406</v>
      </c>
      <c r="H76" s="14">
        <v>1.3049091690167378</v>
      </c>
      <c r="I76" s="14">
        <v>73</v>
      </c>
      <c r="J76" s="14">
        <f t="shared" si="9"/>
        <v>0.90625</v>
      </c>
    </row>
    <row r="77" spans="1:10" x14ac:dyDescent="0.25">
      <c r="A77" s="14">
        <v>4.9459362874886938</v>
      </c>
      <c r="B77" s="14">
        <f>'winequality-red'!M75-'R-Student'!A77</f>
        <v>-0.94593628748869385</v>
      </c>
      <c r="C77" s="14">
        <f>HATMatrix!BZ164</f>
        <v>6.891982158378257E-2</v>
      </c>
      <c r="D77" s="14">
        <f t="shared" si="5"/>
        <v>27.539445718878106</v>
      </c>
      <c r="E77" s="14">
        <f t="shared" si="6"/>
        <v>0.96102943734658219</v>
      </c>
      <c r="F77" s="14">
        <f t="shared" si="7"/>
        <v>0.39669278032136601</v>
      </c>
      <c r="G77" s="14">
        <f t="shared" si="8"/>
        <v>-1.5564715868833257</v>
      </c>
      <c r="H77" s="14">
        <v>1.3076960188372073</v>
      </c>
      <c r="I77" s="14">
        <v>74</v>
      </c>
      <c r="J77" s="14">
        <f t="shared" si="9"/>
        <v>0.91874999999999996</v>
      </c>
    </row>
    <row r="78" spans="1:10" x14ac:dyDescent="0.25">
      <c r="A78" s="14">
        <v>5.4115042191471474</v>
      </c>
      <c r="B78" s="14">
        <f>'winequality-red'!M76-'R-Student'!A78</f>
        <v>-0.41150421914714741</v>
      </c>
      <c r="C78" s="14">
        <f>HATMatrix!CA165</f>
        <v>9.9265582970574515E-2</v>
      </c>
      <c r="D78" s="14">
        <f t="shared" si="5"/>
        <v>27.539445718878106</v>
      </c>
      <c r="E78" s="14">
        <f t="shared" si="6"/>
        <v>0.18799739320982514</v>
      </c>
      <c r="F78" s="14">
        <f t="shared" si="7"/>
        <v>0.40823057202489971</v>
      </c>
      <c r="G78" s="14">
        <f t="shared" si="8"/>
        <v>-0.67861452484228602</v>
      </c>
      <c r="H78" s="14">
        <v>1.9669593560317946</v>
      </c>
      <c r="I78" s="14">
        <v>75</v>
      </c>
      <c r="J78" s="14">
        <f t="shared" si="9"/>
        <v>0.93125000000000002</v>
      </c>
    </row>
    <row r="79" spans="1:10" x14ac:dyDescent="0.25">
      <c r="A79" s="14">
        <v>4.9501576754328012</v>
      </c>
      <c r="B79" s="14">
        <f>'winequality-red'!M77-'R-Student'!A79</f>
        <v>4.9842324567198837E-2</v>
      </c>
      <c r="C79" s="14">
        <f>HATMatrix!CB166</f>
        <v>0.21257780818016769</v>
      </c>
      <c r="D79" s="14">
        <f t="shared" si="5"/>
        <v>27.539445718878106</v>
      </c>
      <c r="E79" s="14">
        <f t="shared" si="6"/>
        <v>3.1549241868844969E-3</v>
      </c>
      <c r="F79" s="14">
        <f t="shared" si="7"/>
        <v>0.41098941484613766</v>
      </c>
      <c r="G79" s="14">
        <f t="shared" si="8"/>
        <v>8.7615137218428729E-2</v>
      </c>
      <c r="H79" s="14">
        <v>2.1470713966364516</v>
      </c>
      <c r="I79" s="14">
        <v>76</v>
      </c>
      <c r="J79" s="14">
        <f t="shared" si="9"/>
        <v>0.94374999999999998</v>
      </c>
    </row>
    <row r="80" spans="1:10" x14ac:dyDescent="0.25">
      <c r="A80" s="14">
        <v>4.9501576754328012</v>
      </c>
      <c r="B80" s="14">
        <f>'winequality-red'!M78-'R-Student'!A80</f>
        <v>4.9842324567198837E-2</v>
      </c>
      <c r="C80" s="14">
        <f>HATMatrix!CC167</f>
        <v>0.21257780818016769</v>
      </c>
      <c r="D80" s="14">
        <f t="shared" si="5"/>
        <v>27.539445718878106</v>
      </c>
      <c r="E80" s="14">
        <f t="shared" si="6"/>
        <v>3.1549241868844969E-3</v>
      </c>
      <c r="F80" s="14">
        <f t="shared" si="7"/>
        <v>0.41098941484613766</v>
      </c>
      <c r="G80" s="14">
        <f t="shared" si="8"/>
        <v>8.7615137218428729E-2</v>
      </c>
      <c r="H80" s="14">
        <v>2.2231505090492845</v>
      </c>
      <c r="I80" s="14">
        <v>77</v>
      </c>
      <c r="J80" s="14">
        <f t="shared" si="9"/>
        <v>0.95625000000000004</v>
      </c>
    </row>
    <row r="81" spans="1:10" x14ac:dyDescent="0.25">
      <c r="A81" s="14">
        <v>5.3133876882920763</v>
      </c>
      <c r="B81" s="14">
        <f>'winequality-red'!M79-'R-Student'!A81</f>
        <v>0.68661231170792369</v>
      </c>
      <c r="C81" s="14">
        <f>HATMatrix!CD168</f>
        <v>9.186349450841752E-2</v>
      </c>
      <c r="D81" s="14">
        <f t="shared" si="5"/>
        <v>27.539445718878106</v>
      </c>
      <c r="E81" s="14">
        <f t="shared" si="6"/>
        <v>0.51912511361241465</v>
      </c>
      <c r="F81" s="14">
        <f t="shared" si="7"/>
        <v>0.40328836724277151</v>
      </c>
      <c r="G81" s="14">
        <f t="shared" si="8"/>
        <v>1.1345618391940393</v>
      </c>
      <c r="H81" s="14">
        <v>2.4176423316223956</v>
      </c>
      <c r="I81" s="14">
        <v>78</v>
      </c>
      <c r="J81" s="14">
        <f t="shared" si="9"/>
        <v>0.96875</v>
      </c>
    </row>
    <row r="82" spans="1:10" x14ac:dyDescent="0.25">
      <c r="A82" s="14">
        <v>4.7192211465555776</v>
      </c>
      <c r="B82" s="14">
        <f>'winequality-red'!M80-'R-Student'!A82</f>
        <v>0.28077885344442244</v>
      </c>
      <c r="C82" s="14">
        <f>HATMatrix!CE169</f>
        <v>7.5577790148145946E-2</v>
      </c>
      <c r="D82" s="14">
        <f t="shared" si="5"/>
        <v>27.539445718878106</v>
      </c>
      <c r="E82" s="14">
        <f t="shared" si="6"/>
        <v>8.5282205145415818E-2</v>
      </c>
      <c r="F82" s="14">
        <f t="shared" si="7"/>
        <v>0.40976363453332376</v>
      </c>
      <c r="G82" s="14">
        <f t="shared" si="8"/>
        <v>0.45620758752136897</v>
      </c>
      <c r="H82" s="14">
        <v>2.5204437538032223</v>
      </c>
      <c r="I82" s="14">
        <v>79</v>
      </c>
      <c r="J82" s="14">
        <f t="shared" si="9"/>
        <v>0.98124999999999996</v>
      </c>
    </row>
    <row r="83" spans="1:10" x14ac:dyDescent="0.25">
      <c r="A83" s="14">
        <v>4.8073459462844745</v>
      </c>
      <c r="B83" s="14">
        <f>'winequality-red'!M81-'R-Student'!A83</f>
        <v>-0.80734594628447454</v>
      </c>
      <c r="C83" s="14">
        <f>HATMatrix!CF170</f>
        <v>0.186051519643152</v>
      </c>
      <c r="D83" s="14">
        <f t="shared" si="5"/>
        <v>27.539445718878106</v>
      </c>
      <c r="E83" s="14">
        <f t="shared" si="6"/>
        <v>0.80079697021635921</v>
      </c>
      <c r="F83" s="14">
        <f t="shared" si="7"/>
        <v>0.39908430968151859</v>
      </c>
      <c r="G83" s="14">
        <f t="shared" si="8"/>
        <v>-1.4165401349304558</v>
      </c>
      <c r="H83" s="14">
        <v>2.708798842588426</v>
      </c>
      <c r="I83" s="14">
        <v>80</v>
      </c>
      <c r="J83" s="14">
        <f t="shared" si="9"/>
        <v>0.99375000000000002</v>
      </c>
    </row>
  </sheetData>
  <autoFilter ref="H3:H83">
    <sortState ref="H4:H83">
      <sortCondition ref="H3:H83"/>
    </sortState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72"/>
  <sheetViews>
    <sheetView topLeftCell="A77" workbookViewId="0">
      <selection activeCell="I94" sqref="I94"/>
    </sheetView>
  </sheetViews>
  <sheetFormatPr defaultRowHeight="15" x14ac:dyDescent="0.25"/>
  <cols>
    <col min="1" max="1" width="11.28515625" customWidth="1"/>
    <col min="11" max="11" width="13.28515625" customWidth="1"/>
    <col min="12" max="12" width="18.140625" customWidth="1"/>
    <col min="13" max="13" width="15.140625" customWidth="1"/>
    <col min="14" max="14" width="12" customWidth="1"/>
  </cols>
  <sheetData>
    <row r="1" spans="1:96" ht="15.75" thickBot="1" x14ac:dyDescent="0.3"/>
    <row r="2" spans="1:96" x14ac:dyDescent="0.25">
      <c r="B2" s="29" t="s">
        <v>61</v>
      </c>
      <c r="C2" s="30"/>
      <c r="D2" s="30"/>
      <c r="E2" s="30"/>
      <c r="F2" s="30"/>
      <c r="G2" s="30"/>
      <c r="H2" s="30"/>
      <c r="I2" s="30"/>
      <c r="J2" s="30"/>
      <c r="K2" s="31"/>
      <c r="R2" s="41" t="s">
        <v>64</v>
      </c>
      <c r="S2" s="42"/>
      <c r="T2" s="42"/>
      <c r="U2" s="42"/>
      <c r="V2" s="43"/>
    </row>
    <row r="3" spans="1:96" ht="15.75" thickBot="1" x14ac:dyDescent="0.3">
      <c r="B3" s="32"/>
      <c r="C3" s="33"/>
      <c r="D3" s="33"/>
      <c r="E3" s="33"/>
      <c r="F3" s="33"/>
      <c r="G3" s="33"/>
      <c r="H3" s="33"/>
      <c r="I3" s="33"/>
      <c r="J3" s="33"/>
      <c r="K3" s="34"/>
      <c r="R3" s="44"/>
      <c r="S3" s="45"/>
      <c r="T3" s="45"/>
      <c r="U3" s="45"/>
      <c r="V3" s="46"/>
    </row>
    <row r="4" spans="1:96" ht="15.75" thickBot="1" x14ac:dyDescent="0.3"/>
    <row r="5" spans="1:96" x14ac:dyDescent="0.25">
      <c r="D5" s="35" t="s">
        <v>63</v>
      </c>
      <c r="E5" s="36"/>
      <c r="F5" s="36"/>
      <c r="G5" s="36"/>
      <c r="H5" s="37"/>
      <c r="P5" t="s">
        <v>12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6" ht="15.75" thickBot="1" x14ac:dyDescent="0.3">
      <c r="D6" s="38"/>
      <c r="E6" s="39"/>
      <c r="F6" s="39"/>
      <c r="G6" s="39"/>
      <c r="H6" s="40"/>
      <c r="P6" t="s">
        <v>1</v>
      </c>
      <c r="Q6">
        <v>0.7</v>
      </c>
      <c r="R6">
        <v>0.88</v>
      </c>
      <c r="S6">
        <v>0.76</v>
      </c>
      <c r="T6">
        <v>0.28000000000000003</v>
      </c>
      <c r="U6">
        <v>0.7</v>
      </c>
      <c r="V6">
        <v>0.66</v>
      </c>
      <c r="W6">
        <v>0.6</v>
      </c>
      <c r="X6">
        <v>0.65</v>
      </c>
      <c r="Y6">
        <v>0.57999999999999996</v>
      </c>
      <c r="Z6">
        <v>0.5</v>
      </c>
      <c r="AA6">
        <v>0.57999999999999996</v>
      </c>
      <c r="AB6">
        <v>0.5</v>
      </c>
      <c r="AC6">
        <v>0.61499999999999999</v>
      </c>
      <c r="AD6">
        <v>0.61</v>
      </c>
      <c r="AE6">
        <v>0.62</v>
      </c>
      <c r="AF6">
        <v>0.62</v>
      </c>
      <c r="AG6">
        <v>0.28000000000000003</v>
      </c>
      <c r="AH6">
        <v>0.56000000000000005</v>
      </c>
      <c r="AI6">
        <v>0.59</v>
      </c>
      <c r="AJ6">
        <v>0.32</v>
      </c>
      <c r="AK6">
        <v>0.22</v>
      </c>
      <c r="AL6">
        <v>0.39</v>
      </c>
      <c r="AM6">
        <v>0.43</v>
      </c>
      <c r="AN6">
        <v>0.49</v>
      </c>
      <c r="AO6">
        <v>0.4</v>
      </c>
      <c r="AP6">
        <v>0.39</v>
      </c>
      <c r="AQ6">
        <v>0.41</v>
      </c>
      <c r="AR6">
        <v>0.43</v>
      </c>
      <c r="AS6">
        <v>0.71</v>
      </c>
      <c r="AT6">
        <v>0.64500000000000002</v>
      </c>
      <c r="AU6">
        <v>0.67500000000000004</v>
      </c>
      <c r="AV6">
        <v>0.68500000000000005</v>
      </c>
      <c r="AW6">
        <v>0.65500000000000003</v>
      </c>
      <c r="AX6">
        <v>0.60499999999999998</v>
      </c>
      <c r="AY6">
        <v>0.32</v>
      </c>
      <c r="AZ6">
        <v>0.64500000000000002</v>
      </c>
      <c r="BA6">
        <v>0.6</v>
      </c>
      <c r="BB6">
        <v>0.38</v>
      </c>
      <c r="BC6">
        <v>1.1299999999999999</v>
      </c>
      <c r="BD6">
        <v>0.45</v>
      </c>
      <c r="BE6">
        <v>0.45</v>
      </c>
      <c r="BF6">
        <v>0.61</v>
      </c>
      <c r="BG6">
        <v>0.49</v>
      </c>
      <c r="BH6">
        <v>0.66</v>
      </c>
      <c r="BI6">
        <v>0.67</v>
      </c>
      <c r="BJ6">
        <v>0.52</v>
      </c>
      <c r="BK6">
        <v>0.93500000000000005</v>
      </c>
      <c r="BL6">
        <v>0.28999999999999998</v>
      </c>
      <c r="BM6">
        <v>0.4</v>
      </c>
      <c r="BN6">
        <v>0.31</v>
      </c>
      <c r="BO6">
        <v>0.66</v>
      </c>
      <c r="BP6">
        <v>0.52</v>
      </c>
      <c r="BQ6">
        <v>0.5</v>
      </c>
      <c r="BR6">
        <v>0.38</v>
      </c>
      <c r="BS6">
        <v>0.51</v>
      </c>
      <c r="BT6">
        <v>0.62</v>
      </c>
      <c r="BU6">
        <v>0.42</v>
      </c>
      <c r="BV6">
        <v>0.63</v>
      </c>
      <c r="BW6">
        <v>0.59</v>
      </c>
      <c r="BX6">
        <v>0.39</v>
      </c>
      <c r="BY6">
        <v>0.4</v>
      </c>
      <c r="BZ6">
        <v>0.69</v>
      </c>
      <c r="CA6">
        <v>0.52</v>
      </c>
      <c r="CB6">
        <v>0.73499999999999999</v>
      </c>
      <c r="CC6">
        <v>0.72499999999999998</v>
      </c>
      <c r="CD6">
        <v>0.72499999999999998</v>
      </c>
      <c r="CE6">
        <v>0.52</v>
      </c>
      <c r="CF6">
        <v>0.70499999999999996</v>
      </c>
      <c r="CG6">
        <v>0.32</v>
      </c>
      <c r="CH6">
        <v>0.70499999999999996</v>
      </c>
      <c r="CI6">
        <v>0.63</v>
      </c>
      <c r="CJ6">
        <v>0.67</v>
      </c>
      <c r="CK6">
        <v>0.69</v>
      </c>
      <c r="CL6">
        <v>0.67500000000000004</v>
      </c>
      <c r="CM6">
        <v>0.32</v>
      </c>
      <c r="CN6">
        <v>0.41</v>
      </c>
      <c r="CO6">
        <v>0.41</v>
      </c>
      <c r="CP6">
        <v>0.78500000000000003</v>
      </c>
      <c r="CQ6">
        <v>0.75</v>
      </c>
      <c r="CR6">
        <v>0.625</v>
      </c>
    </row>
    <row r="7" spans="1:96" x14ac:dyDescent="0.25">
      <c r="A7" t="s">
        <v>12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0</v>
      </c>
      <c r="P7" t="s">
        <v>2</v>
      </c>
      <c r="Q7">
        <v>0</v>
      </c>
      <c r="R7">
        <v>0</v>
      </c>
      <c r="S7">
        <v>0.04</v>
      </c>
      <c r="T7">
        <v>0.56000000000000005</v>
      </c>
      <c r="U7">
        <v>0</v>
      </c>
      <c r="V7">
        <v>0</v>
      </c>
      <c r="W7">
        <v>0.06</v>
      </c>
      <c r="X7">
        <v>0</v>
      </c>
      <c r="Y7">
        <v>0.02</v>
      </c>
      <c r="Z7">
        <v>0.36</v>
      </c>
      <c r="AA7">
        <v>0.08</v>
      </c>
      <c r="AB7">
        <v>0.36</v>
      </c>
      <c r="AC7">
        <v>0</v>
      </c>
      <c r="AD7">
        <v>0.28999999999999998</v>
      </c>
      <c r="AE7">
        <v>0.18</v>
      </c>
      <c r="AF7">
        <v>0.19</v>
      </c>
      <c r="AG7">
        <v>0.56000000000000005</v>
      </c>
      <c r="AH7">
        <v>0.28000000000000003</v>
      </c>
      <c r="AI7">
        <v>0.08</v>
      </c>
      <c r="AJ7">
        <v>0.51</v>
      </c>
      <c r="AK7">
        <v>0.48</v>
      </c>
      <c r="AL7">
        <v>0.31</v>
      </c>
      <c r="AM7">
        <v>0.21</v>
      </c>
      <c r="AN7">
        <v>0.11</v>
      </c>
      <c r="AO7">
        <v>0.14000000000000001</v>
      </c>
      <c r="AP7">
        <v>0.16</v>
      </c>
      <c r="AQ7">
        <v>0.24</v>
      </c>
      <c r="AR7">
        <v>0.21</v>
      </c>
      <c r="AS7">
        <v>0</v>
      </c>
      <c r="AT7">
        <v>0</v>
      </c>
      <c r="AU7">
        <v>7.0000000000000007E-2</v>
      </c>
      <c r="AV7">
        <v>0</v>
      </c>
      <c r="AW7">
        <v>0.12</v>
      </c>
      <c r="AX7">
        <v>0.12</v>
      </c>
      <c r="AY7">
        <v>0.25</v>
      </c>
      <c r="AZ7">
        <v>0</v>
      </c>
      <c r="BA7">
        <v>0.14000000000000001</v>
      </c>
      <c r="BB7">
        <v>0.28000000000000003</v>
      </c>
      <c r="BC7">
        <v>0.09</v>
      </c>
      <c r="BD7">
        <v>0.36</v>
      </c>
      <c r="BE7">
        <v>0.36</v>
      </c>
      <c r="BF7">
        <v>0.3</v>
      </c>
      <c r="BG7">
        <v>0.2</v>
      </c>
      <c r="BH7">
        <v>0.22</v>
      </c>
      <c r="BI7">
        <v>0.02</v>
      </c>
      <c r="BJ7">
        <v>0.15</v>
      </c>
      <c r="BK7">
        <v>0.43</v>
      </c>
      <c r="BL7">
        <v>0.52</v>
      </c>
      <c r="BM7">
        <v>0.23</v>
      </c>
      <c r="BN7">
        <v>0.37</v>
      </c>
      <c r="BO7">
        <v>0.26</v>
      </c>
      <c r="BP7">
        <v>0.04</v>
      </c>
      <c r="BQ7">
        <v>0.04</v>
      </c>
      <c r="BR7">
        <v>0.36</v>
      </c>
      <c r="BS7">
        <v>0.15</v>
      </c>
      <c r="BT7">
        <v>0.04</v>
      </c>
      <c r="BU7">
        <v>0.56999999999999995</v>
      </c>
      <c r="BV7">
        <v>0.12</v>
      </c>
      <c r="BW7">
        <v>0.18</v>
      </c>
      <c r="BX7">
        <v>0.31</v>
      </c>
      <c r="BY7">
        <v>0.4</v>
      </c>
      <c r="BZ7">
        <v>0.49</v>
      </c>
      <c r="CA7">
        <v>0.16</v>
      </c>
      <c r="CB7">
        <v>0.05</v>
      </c>
      <c r="CC7">
        <v>0.05</v>
      </c>
      <c r="CD7">
        <v>0.05</v>
      </c>
      <c r="CE7">
        <v>0.11</v>
      </c>
      <c r="CF7">
        <v>7.0000000000000007E-2</v>
      </c>
      <c r="CG7">
        <v>0.56999999999999995</v>
      </c>
      <c r="CH7">
        <v>0.05</v>
      </c>
      <c r="CI7">
        <v>0.08</v>
      </c>
      <c r="CJ7">
        <v>0.23</v>
      </c>
      <c r="CK7">
        <v>0.22</v>
      </c>
      <c r="CL7">
        <v>0.26</v>
      </c>
      <c r="CM7">
        <v>0.54</v>
      </c>
      <c r="CN7">
        <v>0.64</v>
      </c>
      <c r="CO7">
        <v>0.64</v>
      </c>
      <c r="CP7">
        <v>0</v>
      </c>
      <c r="CQ7">
        <v>0.12</v>
      </c>
      <c r="CR7">
        <v>0.2</v>
      </c>
    </row>
    <row r="8" spans="1:96" x14ac:dyDescent="0.25">
      <c r="A8">
        <v>1</v>
      </c>
      <c r="B8">
        <v>0.7</v>
      </c>
      <c r="C8">
        <v>0</v>
      </c>
      <c r="D8">
        <v>1.9</v>
      </c>
      <c r="E8">
        <v>7.5999999999999998E-2</v>
      </c>
      <c r="F8">
        <v>11</v>
      </c>
      <c r="G8">
        <v>34</v>
      </c>
      <c r="H8">
        <v>0.99780000000000002</v>
      </c>
      <c r="I8">
        <v>3.51</v>
      </c>
      <c r="J8">
        <v>0.56000000000000005</v>
      </c>
      <c r="K8">
        <v>9.4</v>
      </c>
      <c r="L8">
        <v>5</v>
      </c>
      <c r="M8">
        <v>7.4</v>
      </c>
      <c r="P8" t="s">
        <v>3</v>
      </c>
      <c r="Q8">
        <v>1.9</v>
      </c>
      <c r="R8">
        <v>2.6</v>
      </c>
      <c r="S8">
        <v>2.2999999999999998</v>
      </c>
      <c r="T8">
        <v>1.9</v>
      </c>
      <c r="U8">
        <v>1.9</v>
      </c>
      <c r="V8">
        <v>1.8</v>
      </c>
      <c r="W8">
        <v>1.6</v>
      </c>
      <c r="X8">
        <v>1.2</v>
      </c>
      <c r="Y8">
        <v>2</v>
      </c>
      <c r="Z8">
        <v>6.1</v>
      </c>
      <c r="AA8">
        <v>1.8</v>
      </c>
      <c r="AB8">
        <v>6.1</v>
      </c>
      <c r="AC8">
        <v>1.6</v>
      </c>
      <c r="AD8">
        <v>1.6</v>
      </c>
      <c r="AE8">
        <v>3.8</v>
      </c>
      <c r="AF8">
        <v>3.9</v>
      </c>
      <c r="AG8">
        <v>1.8</v>
      </c>
      <c r="AH8">
        <v>1.7</v>
      </c>
      <c r="AI8">
        <v>4.4000000000000004</v>
      </c>
      <c r="AJ8">
        <v>1.8</v>
      </c>
      <c r="AK8">
        <v>1.8</v>
      </c>
      <c r="AL8">
        <v>2.2999999999999998</v>
      </c>
      <c r="AM8">
        <v>1.6</v>
      </c>
      <c r="AN8">
        <v>2.2999999999999998</v>
      </c>
      <c r="AO8">
        <v>2.4</v>
      </c>
      <c r="AP8">
        <v>1.4</v>
      </c>
      <c r="AQ8">
        <v>1.8</v>
      </c>
      <c r="AR8">
        <v>1.6</v>
      </c>
      <c r="AS8">
        <v>1.9</v>
      </c>
      <c r="AT8">
        <v>2</v>
      </c>
      <c r="AU8">
        <v>2.4</v>
      </c>
      <c r="AV8">
        <v>2.5</v>
      </c>
      <c r="AW8">
        <v>2.2999999999999998</v>
      </c>
      <c r="AX8">
        <v>10.7</v>
      </c>
      <c r="AY8">
        <v>1.8</v>
      </c>
      <c r="AZ8">
        <v>5.5</v>
      </c>
      <c r="BA8">
        <v>2.4</v>
      </c>
      <c r="BB8">
        <v>2.1</v>
      </c>
      <c r="BC8">
        <v>1.5</v>
      </c>
      <c r="BD8">
        <v>5.9</v>
      </c>
      <c r="BE8">
        <v>5.9</v>
      </c>
      <c r="BF8">
        <v>2.8</v>
      </c>
      <c r="BG8">
        <v>2.6</v>
      </c>
      <c r="BH8">
        <v>2.2000000000000002</v>
      </c>
      <c r="BI8">
        <v>1.8</v>
      </c>
      <c r="BJ8">
        <v>2.1</v>
      </c>
      <c r="BK8">
        <v>2.2000000000000002</v>
      </c>
      <c r="BL8">
        <v>1.6</v>
      </c>
      <c r="BM8">
        <v>1.6</v>
      </c>
      <c r="BN8">
        <v>1.4</v>
      </c>
      <c r="BO8">
        <v>1.7</v>
      </c>
      <c r="BP8">
        <v>2.2000000000000002</v>
      </c>
      <c r="BQ8">
        <v>2.1</v>
      </c>
      <c r="BR8">
        <v>3</v>
      </c>
      <c r="BS8">
        <v>2.8</v>
      </c>
      <c r="BT8">
        <v>3.8</v>
      </c>
      <c r="BU8">
        <v>3.4</v>
      </c>
      <c r="BV8">
        <v>5.0999999999999996</v>
      </c>
      <c r="BW8">
        <v>2.2999999999999998</v>
      </c>
      <c r="BX8">
        <v>2.4</v>
      </c>
      <c r="BY8">
        <v>2.2000000000000002</v>
      </c>
      <c r="BZ8">
        <v>1.8</v>
      </c>
      <c r="CA8">
        <v>1.9</v>
      </c>
      <c r="CB8">
        <v>2</v>
      </c>
      <c r="CC8">
        <v>4.6500000000000004</v>
      </c>
      <c r="CD8">
        <v>4.6500000000000004</v>
      </c>
      <c r="CE8">
        <v>1.5</v>
      </c>
      <c r="CF8">
        <v>1.6</v>
      </c>
      <c r="CG8">
        <v>2</v>
      </c>
      <c r="CH8">
        <v>1.9</v>
      </c>
      <c r="CI8">
        <v>1.9</v>
      </c>
      <c r="CJ8">
        <v>2.1</v>
      </c>
      <c r="CK8">
        <v>1.9</v>
      </c>
      <c r="CL8">
        <v>2.1</v>
      </c>
      <c r="CM8">
        <v>2.5</v>
      </c>
      <c r="CN8">
        <v>2.2000000000000002</v>
      </c>
      <c r="CO8">
        <v>2.2000000000000002</v>
      </c>
      <c r="CP8">
        <v>2.4</v>
      </c>
      <c r="CQ8">
        <v>2</v>
      </c>
      <c r="CR8">
        <v>1.5</v>
      </c>
    </row>
    <row r="9" spans="1:96" x14ac:dyDescent="0.25">
      <c r="A9">
        <v>1</v>
      </c>
      <c r="B9">
        <v>0.88</v>
      </c>
      <c r="C9">
        <v>0</v>
      </c>
      <c r="D9">
        <v>2.6</v>
      </c>
      <c r="E9">
        <v>9.8000000000000004E-2</v>
      </c>
      <c r="F9">
        <v>25</v>
      </c>
      <c r="G9">
        <v>67</v>
      </c>
      <c r="H9">
        <v>0.99680000000000002</v>
      </c>
      <c r="I9">
        <v>3.2</v>
      </c>
      <c r="J9">
        <v>0.68</v>
      </c>
      <c r="K9">
        <v>9.8000000000000007</v>
      </c>
      <c r="L9">
        <v>5</v>
      </c>
      <c r="M9">
        <v>7.8</v>
      </c>
      <c r="P9" t="s">
        <v>4</v>
      </c>
      <c r="Q9">
        <v>7.5999999999999998E-2</v>
      </c>
      <c r="R9">
        <v>9.8000000000000004E-2</v>
      </c>
      <c r="S9">
        <v>9.1999999999999998E-2</v>
      </c>
      <c r="T9">
        <v>7.4999999999999997E-2</v>
      </c>
      <c r="U9">
        <v>7.5999999999999998E-2</v>
      </c>
      <c r="V9">
        <v>7.4999999999999997E-2</v>
      </c>
      <c r="W9">
        <v>6.9000000000000006E-2</v>
      </c>
      <c r="X9">
        <v>6.5000000000000002E-2</v>
      </c>
      <c r="Y9">
        <v>7.2999999999999995E-2</v>
      </c>
      <c r="Z9">
        <v>7.0999999999999994E-2</v>
      </c>
      <c r="AA9">
        <v>9.6999999999999906E-2</v>
      </c>
      <c r="AB9">
        <v>7.0999999999999994E-2</v>
      </c>
      <c r="AC9">
        <v>8.8999999999999996E-2</v>
      </c>
      <c r="AD9">
        <v>0.114</v>
      </c>
      <c r="AE9">
        <v>0.17599999999999999</v>
      </c>
      <c r="AF9">
        <v>0.17</v>
      </c>
      <c r="AG9">
        <v>9.1999999999999998E-2</v>
      </c>
      <c r="AH9">
        <v>0.36799999999999999</v>
      </c>
      <c r="AI9">
        <v>8.5999999999999993E-2</v>
      </c>
      <c r="AJ9">
        <v>0.34100000000000003</v>
      </c>
      <c r="AK9">
        <v>7.6999999999999999E-2</v>
      </c>
      <c r="AL9">
        <v>8.1999999999999906E-2</v>
      </c>
      <c r="AM9">
        <v>0.106</v>
      </c>
      <c r="AN9">
        <v>8.4000000000000005E-2</v>
      </c>
      <c r="AO9">
        <v>8.5000000000000006E-2</v>
      </c>
      <c r="AP9">
        <v>0.08</v>
      </c>
      <c r="AQ9">
        <v>0.08</v>
      </c>
      <c r="AR9">
        <v>0.106</v>
      </c>
      <c r="AS9">
        <v>0.08</v>
      </c>
      <c r="AT9">
        <v>8.1999999999999906E-2</v>
      </c>
      <c r="AU9">
        <v>8.8999999999999996E-2</v>
      </c>
      <c r="AV9">
        <v>0.105</v>
      </c>
      <c r="AW9">
        <v>8.3000000000000004E-2</v>
      </c>
      <c r="AX9">
        <v>7.2999999999999995E-2</v>
      </c>
      <c r="AY9">
        <v>0.10299999999999999</v>
      </c>
      <c r="AZ9">
        <v>8.5999999999999993E-2</v>
      </c>
      <c r="BA9">
        <v>8.5999999999999993E-2</v>
      </c>
      <c r="BB9">
        <v>6.6000000000000003E-2</v>
      </c>
      <c r="BC9">
        <v>0.17199999999999999</v>
      </c>
      <c r="BD9">
        <v>7.3999999999999996E-2</v>
      </c>
      <c r="BE9">
        <v>7.3999999999999996E-2</v>
      </c>
      <c r="BF9">
        <v>8.7999999999999995E-2</v>
      </c>
      <c r="BG9">
        <v>0.33200000000000002</v>
      </c>
      <c r="BH9">
        <v>6.9000000000000006E-2</v>
      </c>
      <c r="BI9">
        <v>0.05</v>
      </c>
      <c r="BJ9">
        <v>5.3999999999999999E-2</v>
      </c>
      <c r="BK9">
        <v>0.114</v>
      </c>
      <c r="BL9">
        <v>0.113</v>
      </c>
      <c r="BM9">
        <v>6.6000000000000003E-2</v>
      </c>
      <c r="BN9">
        <v>7.3999999999999996E-2</v>
      </c>
      <c r="BO9">
        <v>7.3999999999999996E-2</v>
      </c>
      <c r="BP9">
        <v>6.9000000000000006E-2</v>
      </c>
      <c r="BQ9">
        <v>6.8000000000000005E-2</v>
      </c>
      <c r="BR9">
        <v>8.1000000000000003E-2</v>
      </c>
      <c r="BS9">
        <v>0.11</v>
      </c>
      <c r="BT9">
        <v>8.4000000000000005E-2</v>
      </c>
      <c r="BU9">
        <v>7.0000000000000007E-2</v>
      </c>
      <c r="BV9">
        <v>0.111</v>
      </c>
      <c r="BW9">
        <v>7.5999999999999998E-2</v>
      </c>
      <c r="BX9">
        <v>7.3999999999999996E-2</v>
      </c>
      <c r="BY9">
        <v>7.9000000000000001E-2</v>
      </c>
      <c r="BZ9">
        <v>0.115</v>
      </c>
      <c r="CA9">
        <v>8.5000000000000006E-2</v>
      </c>
      <c r="CB9">
        <v>8.1000000000000003E-2</v>
      </c>
      <c r="CC9">
        <v>8.5999999999999993E-2</v>
      </c>
      <c r="CD9">
        <v>8.5999999999999993E-2</v>
      </c>
      <c r="CE9">
        <v>7.9000000000000001E-2</v>
      </c>
      <c r="CF9">
        <v>7.5999999999999998E-2</v>
      </c>
      <c r="CG9">
        <v>7.3999999999999996E-2</v>
      </c>
      <c r="CH9">
        <v>7.3999999999999996E-2</v>
      </c>
      <c r="CI9">
        <v>7.5999999999999998E-2</v>
      </c>
      <c r="CJ9">
        <v>8.7999999999999995E-2</v>
      </c>
      <c r="CK9">
        <v>8.4000000000000005E-2</v>
      </c>
      <c r="CL9">
        <v>8.4000000000000005E-2</v>
      </c>
      <c r="CM9">
        <v>9.4E-2</v>
      </c>
      <c r="CN9">
        <v>9.2999999999999999E-2</v>
      </c>
      <c r="CO9">
        <v>9.2999999999999999E-2</v>
      </c>
      <c r="CP9">
        <v>0.104</v>
      </c>
      <c r="CQ9">
        <v>8.5999999999999993E-2</v>
      </c>
      <c r="CR9">
        <v>0.08</v>
      </c>
    </row>
    <row r="10" spans="1:96" x14ac:dyDescent="0.25">
      <c r="A10">
        <v>1</v>
      </c>
      <c r="B10">
        <v>0.76</v>
      </c>
      <c r="C10">
        <v>0.04</v>
      </c>
      <c r="D10">
        <v>2.2999999999999998</v>
      </c>
      <c r="E10">
        <v>9.1999999999999998E-2</v>
      </c>
      <c r="F10">
        <v>15</v>
      </c>
      <c r="G10">
        <v>54</v>
      </c>
      <c r="H10">
        <v>0.997</v>
      </c>
      <c r="I10">
        <v>3.26</v>
      </c>
      <c r="J10">
        <v>0.65</v>
      </c>
      <c r="K10">
        <v>9.8000000000000007</v>
      </c>
      <c r="L10">
        <v>5</v>
      </c>
      <c r="M10">
        <v>7.8</v>
      </c>
      <c r="P10" t="s">
        <v>5</v>
      </c>
      <c r="Q10">
        <v>11</v>
      </c>
      <c r="R10">
        <v>25</v>
      </c>
      <c r="S10">
        <v>15</v>
      </c>
      <c r="T10">
        <v>17</v>
      </c>
      <c r="U10">
        <v>11</v>
      </c>
      <c r="V10">
        <v>13</v>
      </c>
      <c r="W10">
        <v>15</v>
      </c>
      <c r="X10">
        <v>15</v>
      </c>
      <c r="Y10">
        <v>9</v>
      </c>
      <c r="Z10">
        <v>17</v>
      </c>
      <c r="AA10">
        <v>15</v>
      </c>
      <c r="AB10">
        <v>17</v>
      </c>
      <c r="AC10">
        <v>16</v>
      </c>
      <c r="AD10">
        <v>9</v>
      </c>
      <c r="AE10">
        <v>52</v>
      </c>
      <c r="AF10">
        <v>51</v>
      </c>
      <c r="AG10">
        <v>35</v>
      </c>
      <c r="AH10">
        <v>16</v>
      </c>
      <c r="AI10">
        <v>6</v>
      </c>
      <c r="AJ10">
        <v>17</v>
      </c>
      <c r="AK10">
        <v>29</v>
      </c>
      <c r="AL10">
        <v>23</v>
      </c>
      <c r="AM10">
        <v>10</v>
      </c>
      <c r="AN10">
        <v>9</v>
      </c>
      <c r="AO10">
        <v>21</v>
      </c>
      <c r="AP10">
        <v>11</v>
      </c>
      <c r="AQ10">
        <v>4</v>
      </c>
      <c r="AR10">
        <v>10</v>
      </c>
      <c r="AS10">
        <v>14</v>
      </c>
      <c r="AT10">
        <v>8</v>
      </c>
      <c r="AU10">
        <v>17</v>
      </c>
      <c r="AV10">
        <v>22</v>
      </c>
      <c r="AW10">
        <v>15</v>
      </c>
      <c r="AX10">
        <v>40</v>
      </c>
      <c r="AY10">
        <v>13</v>
      </c>
      <c r="AZ10">
        <v>5</v>
      </c>
      <c r="BA10">
        <v>3</v>
      </c>
      <c r="BB10">
        <v>13</v>
      </c>
      <c r="BC10">
        <v>7</v>
      </c>
      <c r="BD10">
        <v>12</v>
      </c>
      <c r="BE10">
        <v>12</v>
      </c>
      <c r="BF10">
        <v>17</v>
      </c>
      <c r="BG10">
        <v>8</v>
      </c>
      <c r="BH10">
        <v>9</v>
      </c>
      <c r="BI10">
        <v>5</v>
      </c>
      <c r="BJ10">
        <v>8</v>
      </c>
      <c r="BK10">
        <v>22</v>
      </c>
      <c r="BL10">
        <v>12</v>
      </c>
      <c r="BM10">
        <v>5</v>
      </c>
      <c r="BN10">
        <v>12</v>
      </c>
      <c r="BO10">
        <v>4</v>
      </c>
      <c r="BP10">
        <v>8</v>
      </c>
      <c r="BQ10">
        <v>6</v>
      </c>
      <c r="BR10">
        <v>30</v>
      </c>
      <c r="BS10">
        <v>33</v>
      </c>
      <c r="BT10">
        <v>25</v>
      </c>
      <c r="BU10">
        <v>4</v>
      </c>
      <c r="BV10">
        <v>50</v>
      </c>
      <c r="BW10">
        <v>17</v>
      </c>
      <c r="BX10">
        <v>9</v>
      </c>
      <c r="BY10">
        <v>19</v>
      </c>
      <c r="BZ10">
        <v>20</v>
      </c>
      <c r="CA10">
        <v>12</v>
      </c>
      <c r="CB10">
        <v>13</v>
      </c>
      <c r="CC10">
        <v>4</v>
      </c>
      <c r="CD10">
        <v>4</v>
      </c>
      <c r="CE10">
        <v>11</v>
      </c>
      <c r="CF10">
        <v>6</v>
      </c>
      <c r="CG10">
        <v>27</v>
      </c>
      <c r="CH10">
        <v>8</v>
      </c>
      <c r="CI10">
        <v>15</v>
      </c>
      <c r="CJ10">
        <v>17</v>
      </c>
      <c r="CK10">
        <v>18</v>
      </c>
      <c r="CL10">
        <v>11</v>
      </c>
      <c r="CM10">
        <v>28</v>
      </c>
      <c r="CN10">
        <v>9</v>
      </c>
      <c r="CO10">
        <v>9</v>
      </c>
      <c r="CP10">
        <v>14</v>
      </c>
      <c r="CQ10">
        <v>12</v>
      </c>
      <c r="CR10">
        <v>27</v>
      </c>
    </row>
    <row r="11" spans="1:96" x14ac:dyDescent="0.25">
      <c r="A11">
        <v>1</v>
      </c>
      <c r="B11">
        <v>0.28000000000000003</v>
      </c>
      <c r="C11">
        <v>0.56000000000000005</v>
      </c>
      <c r="D11">
        <v>1.9</v>
      </c>
      <c r="E11">
        <v>7.4999999999999997E-2</v>
      </c>
      <c r="F11">
        <v>17</v>
      </c>
      <c r="G11">
        <v>60</v>
      </c>
      <c r="H11">
        <v>0.998</v>
      </c>
      <c r="I11">
        <v>3.16</v>
      </c>
      <c r="J11">
        <v>0.57999999999999996</v>
      </c>
      <c r="K11">
        <v>9.8000000000000007</v>
      </c>
      <c r="L11">
        <v>6</v>
      </c>
      <c r="M11">
        <v>11.2</v>
      </c>
      <c r="P11" t="s">
        <v>6</v>
      </c>
      <c r="Q11">
        <v>34</v>
      </c>
      <c r="R11">
        <v>67</v>
      </c>
      <c r="S11">
        <v>54</v>
      </c>
      <c r="T11">
        <v>60</v>
      </c>
      <c r="U11">
        <v>34</v>
      </c>
      <c r="V11">
        <v>40</v>
      </c>
      <c r="W11">
        <v>59</v>
      </c>
      <c r="X11">
        <v>21</v>
      </c>
      <c r="Y11">
        <v>18</v>
      </c>
      <c r="Z11">
        <v>102</v>
      </c>
      <c r="AA11">
        <v>65</v>
      </c>
      <c r="AB11">
        <v>102</v>
      </c>
      <c r="AC11">
        <v>59</v>
      </c>
      <c r="AD11">
        <v>29</v>
      </c>
      <c r="AE11">
        <v>145</v>
      </c>
      <c r="AF11">
        <v>148</v>
      </c>
      <c r="AG11">
        <v>103</v>
      </c>
      <c r="AH11">
        <v>56</v>
      </c>
      <c r="AI11">
        <v>29</v>
      </c>
      <c r="AJ11">
        <v>56</v>
      </c>
      <c r="AK11">
        <v>60</v>
      </c>
      <c r="AL11">
        <v>71</v>
      </c>
      <c r="AM11">
        <v>37</v>
      </c>
      <c r="AN11">
        <v>67</v>
      </c>
      <c r="AO11">
        <v>40</v>
      </c>
      <c r="AP11">
        <v>23</v>
      </c>
      <c r="AQ11">
        <v>11</v>
      </c>
      <c r="AR11">
        <v>37</v>
      </c>
      <c r="AS11">
        <v>35</v>
      </c>
      <c r="AT11">
        <v>16</v>
      </c>
      <c r="AU11">
        <v>82</v>
      </c>
      <c r="AV11">
        <v>37</v>
      </c>
      <c r="AW11">
        <v>113</v>
      </c>
      <c r="AX11">
        <v>83</v>
      </c>
      <c r="AY11">
        <v>50</v>
      </c>
      <c r="AZ11">
        <v>18</v>
      </c>
      <c r="BA11">
        <v>15</v>
      </c>
      <c r="BB11">
        <v>30</v>
      </c>
      <c r="BC11">
        <v>19</v>
      </c>
      <c r="BD11">
        <v>87</v>
      </c>
      <c r="BE11">
        <v>87</v>
      </c>
      <c r="BF11">
        <v>46</v>
      </c>
      <c r="BG11">
        <v>14</v>
      </c>
      <c r="BH11">
        <v>23</v>
      </c>
      <c r="BI11">
        <v>11</v>
      </c>
      <c r="BJ11">
        <v>65</v>
      </c>
      <c r="BK11">
        <v>114</v>
      </c>
      <c r="BL11">
        <v>37</v>
      </c>
      <c r="BM11">
        <v>12</v>
      </c>
      <c r="BN11">
        <v>96</v>
      </c>
      <c r="BO11">
        <v>23</v>
      </c>
      <c r="BP11">
        <v>15</v>
      </c>
      <c r="BQ11">
        <v>14</v>
      </c>
      <c r="BR11">
        <v>119</v>
      </c>
      <c r="BS11">
        <v>73</v>
      </c>
      <c r="BT11">
        <v>45</v>
      </c>
      <c r="BU11">
        <v>10</v>
      </c>
      <c r="BV11">
        <v>110</v>
      </c>
      <c r="BW11">
        <v>54</v>
      </c>
      <c r="BX11">
        <v>46</v>
      </c>
      <c r="BY11">
        <v>52</v>
      </c>
      <c r="BZ11">
        <v>112</v>
      </c>
      <c r="CA11">
        <v>35</v>
      </c>
      <c r="CB11">
        <v>54</v>
      </c>
      <c r="CC11">
        <v>11</v>
      </c>
      <c r="CD11">
        <v>11</v>
      </c>
      <c r="CE11">
        <v>39</v>
      </c>
      <c r="CF11">
        <v>15</v>
      </c>
      <c r="CG11">
        <v>65</v>
      </c>
      <c r="CH11">
        <v>19</v>
      </c>
      <c r="CI11">
        <v>27</v>
      </c>
      <c r="CJ11">
        <v>96</v>
      </c>
      <c r="CK11">
        <v>94</v>
      </c>
      <c r="CL11">
        <v>43</v>
      </c>
      <c r="CM11">
        <v>83</v>
      </c>
      <c r="CN11">
        <v>42</v>
      </c>
      <c r="CO11">
        <v>42</v>
      </c>
      <c r="CP11">
        <v>30</v>
      </c>
      <c r="CQ11">
        <v>80</v>
      </c>
      <c r="CR11">
        <v>119</v>
      </c>
    </row>
    <row r="12" spans="1:96" x14ac:dyDescent="0.25">
      <c r="A12">
        <v>1</v>
      </c>
      <c r="B12">
        <v>0.7</v>
      </c>
      <c r="C12">
        <v>0</v>
      </c>
      <c r="D12">
        <v>1.9</v>
      </c>
      <c r="E12">
        <v>7.5999999999999998E-2</v>
      </c>
      <c r="F12">
        <v>11</v>
      </c>
      <c r="G12">
        <v>34</v>
      </c>
      <c r="H12">
        <v>0.99780000000000002</v>
      </c>
      <c r="I12">
        <v>3.51</v>
      </c>
      <c r="J12">
        <v>0.56000000000000005</v>
      </c>
      <c r="K12">
        <v>9.4</v>
      </c>
      <c r="L12">
        <v>5</v>
      </c>
      <c r="M12">
        <v>7.4</v>
      </c>
      <c r="P12" t="s">
        <v>7</v>
      </c>
      <c r="Q12">
        <v>0.99780000000000002</v>
      </c>
      <c r="R12">
        <v>0.99680000000000002</v>
      </c>
      <c r="S12">
        <v>0.997</v>
      </c>
      <c r="T12">
        <v>0.998</v>
      </c>
      <c r="U12">
        <v>0.99780000000000002</v>
      </c>
      <c r="V12">
        <v>0.99780000000000002</v>
      </c>
      <c r="W12">
        <v>0.99639999999999995</v>
      </c>
      <c r="X12">
        <v>0.99460000000000004</v>
      </c>
      <c r="Y12">
        <v>0.99680000000000002</v>
      </c>
      <c r="Z12">
        <v>0.99780000000000002</v>
      </c>
      <c r="AA12">
        <v>0.99590000000000001</v>
      </c>
      <c r="AB12">
        <v>0.99780000000000002</v>
      </c>
      <c r="AC12">
        <v>0.99429999999999996</v>
      </c>
      <c r="AD12">
        <v>0.99739999999999995</v>
      </c>
      <c r="AE12">
        <v>0.99860000000000004</v>
      </c>
      <c r="AF12">
        <v>0.99860000000000004</v>
      </c>
      <c r="AG12">
        <v>0.99690000000000001</v>
      </c>
      <c r="AH12">
        <v>0.99680000000000002</v>
      </c>
      <c r="AI12">
        <v>0.99739999999999995</v>
      </c>
      <c r="AJ12">
        <v>0.99690000000000001</v>
      </c>
      <c r="AK12">
        <v>0.99680000000000002</v>
      </c>
      <c r="AL12">
        <v>0.99819999999999998</v>
      </c>
      <c r="AM12">
        <v>0.99660000000000004</v>
      </c>
      <c r="AN12">
        <v>0.99680000000000002</v>
      </c>
      <c r="AO12">
        <v>0.99680000000000002</v>
      </c>
      <c r="AP12">
        <v>0.99550000000000005</v>
      </c>
      <c r="AQ12">
        <v>0.99619999999999997</v>
      </c>
      <c r="AR12">
        <v>0.99660000000000004</v>
      </c>
      <c r="AS12">
        <v>0.99719999999999998</v>
      </c>
      <c r="AT12">
        <v>0.99639999999999995</v>
      </c>
      <c r="AU12">
        <v>0.99580000000000002</v>
      </c>
      <c r="AV12">
        <v>0.99660000000000004</v>
      </c>
      <c r="AW12">
        <v>0.99660000000000004</v>
      </c>
      <c r="AX12">
        <v>0.99929999999999997</v>
      </c>
      <c r="AY12">
        <v>0.99570000000000003</v>
      </c>
      <c r="AZ12">
        <v>0.99860000000000004</v>
      </c>
      <c r="BA12">
        <v>0.99750000000000005</v>
      </c>
      <c r="BB12">
        <v>0.99680000000000002</v>
      </c>
      <c r="BC12">
        <v>0.99399999999999999</v>
      </c>
      <c r="BD12">
        <v>0.99780000000000002</v>
      </c>
      <c r="BE12">
        <v>0.99780000000000002</v>
      </c>
      <c r="BF12">
        <v>0.99760000000000004</v>
      </c>
      <c r="BG12">
        <v>0.99680000000000002</v>
      </c>
      <c r="BH12">
        <v>0.99680000000000002</v>
      </c>
      <c r="BI12">
        <v>0.99619999999999997</v>
      </c>
      <c r="BJ12">
        <v>0.99339999999999995</v>
      </c>
      <c r="BK12">
        <v>0.997</v>
      </c>
      <c r="BL12">
        <v>0.99690000000000001</v>
      </c>
      <c r="BM12">
        <v>0.99580000000000002</v>
      </c>
      <c r="BN12">
        <v>0.99539999999999995</v>
      </c>
      <c r="BO12">
        <v>0.99709999999999999</v>
      </c>
      <c r="BP12">
        <v>0.99560000000000004</v>
      </c>
      <c r="BQ12">
        <v>0.99550000000000005</v>
      </c>
      <c r="BR12">
        <v>0.997</v>
      </c>
      <c r="BS12">
        <v>0.99550000000000005</v>
      </c>
      <c r="BT12">
        <v>0.99780000000000002</v>
      </c>
      <c r="BU12">
        <v>0.99709999999999999</v>
      </c>
      <c r="BV12">
        <v>0.99829999999999997</v>
      </c>
      <c r="BW12">
        <v>0.99750000000000005</v>
      </c>
      <c r="BX12">
        <v>0.99619999999999997</v>
      </c>
      <c r="BY12">
        <v>0.998</v>
      </c>
      <c r="BZ12">
        <v>0.99680000000000002</v>
      </c>
      <c r="CA12">
        <v>0.99680000000000002</v>
      </c>
      <c r="CB12">
        <v>0.99660000000000004</v>
      </c>
      <c r="CC12">
        <v>0.99619999999999997</v>
      </c>
      <c r="CD12">
        <v>0.99619999999999997</v>
      </c>
      <c r="CE12">
        <v>0.99680000000000002</v>
      </c>
      <c r="CF12">
        <v>0.99619999999999997</v>
      </c>
      <c r="CG12">
        <v>0.99690000000000001</v>
      </c>
      <c r="CH12">
        <v>0.99619999999999997</v>
      </c>
      <c r="CI12">
        <v>0.99670000000000003</v>
      </c>
      <c r="CJ12">
        <v>0.99619999999999997</v>
      </c>
      <c r="CK12">
        <v>0.99609999999999999</v>
      </c>
      <c r="CL12">
        <v>0.99760000000000004</v>
      </c>
      <c r="CM12">
        <v>0.99839999999999995</v>
      </c>
      <c r="CN12">
        <v>0.99860000000000004</v>
      </c>
      <c r="CO12">
        <v>0.99860000000000004</v>
      </c>
      <c r="CP12">
        <v>0.99660000000000004</v>
      </c>
      <c r="CQ12">
        <v>0.99580000000000002</v>
      </c>
      <c r="CR12">
        <v>0.99719999999999998</v>
      </c>
    </row>
    <row r="13" spans="1:96" x14ac:dyDescent="0.25">
      <c r="A13">
        <v>1</v>
      </c>
      <c r="B13">
        <v>0.66</v>
      </c>
      <c r="C13">
        <v>0</v>
      </c>
      <c r="D13">
        <v>1.8</v>
      </c>
      <c r="E13">
        <v>7.4999999999999997E-2</v>
      </c>
      <c r="F13">
        <v>13</v>
      </c>
      <c r="G13">
        <v>40</v>
      </c>
      <c r="H13">
        <v>0.99780000000000002</v>
      </c>
      <c r="I13">
        <v>3.51</v>
      </c>
      <c r="J13">
        <v>0.56000000000000005</v>
      </c>
      <c r="K13">
        <v>9.4</v>
      </c>
      <c r="L13">
        <v>5</v>
      </c>
      <c r="M13">
        <v>7.4</v>
      </c>
      <c r="P13" t="s">
        <v>8</v>
      </c>
      <c r="Q13">
        <v>3.51</v>
      </c>
      <c r="R13">
        <v>3.2</v>
      </c>
      <c r="S13">
        <v>3.26</v>
      </c>
      <c r="T13">
        <v>3.16</v>
      </c>
      <c r="U13">
        <v>3.51</v>
      </c>
      <c r="V13">
        <v>3.51</v>
      </c>
      <c r="W13">
        <v>3.3</v>
      </c>
      <c r="X13">
        <v>3.39</v>
      </c>
      <c r="Y13">
        <v>3.36</v>
      </c>
      <c r="Z13">
        <v>3.35</v>
      </c>
      <c r="AA13">
        <v>3.28</v>
      </c>
      <c r="AB13">
        <v>3.35</v>
      </c>
      <c r="AC13">
        <v>3.58</v>
      </c>
      <c r="AD13">
        <v>3.26</v>
      </c>
      <c r="AE13">
        <v>3.16</v>
      </c>
      <c r="AF13">
        <v>3.17</v>
      </c>
      <c r="AG13">
        <v>3.3</v>
      </c>
      <c r="AH13">
        <v>3.11</v>
      </c>
      <c r="AI13">
        <v>3.38</v>
      </c>
      <c r="AJ13">
        <v>3.04</v>
      </c>
      <c r="AK13">
        <v>3.39</v>
      </c>
      <c r="AL13">
        <v>3.52</v>
      </c>
      <c r="AM13">
        <v>3.17</v>
      </c>
      <c r="AN13">
        <v>3.17</v>
      </c>
      <c r="AO13">
        <v>3.43</v>
      </c>
      <c r="AP13">
        <v>3.34</v>
      </c>
      <c r="AQ13">
        <v>3.28</v>
      </c>
      <c r="AR13">
        <v>3.17</v>
      </c>
      <c r="AS13">
        <v>3.47</v>
      </c>
      <c r="AT13">
        <v>3.38</v>
      </c>
      <c r="AU13">
        <v>3.35</v>
      </c>
      <c r="AV13">
        <v>3.46</v>
      </c>
      <c r="AW13">
        <v>3.17</v>
      </c>
      <c r="AX13">
        <v>3.45</v>
      </c>
      <c r="AY13">
        <v>3.38</v>
      </c>
      <c r="AZ13">
        <v>3.4</v>
      </c>
      <c r="BA13">
        <v>3.42</v>
      </c>
      <c r="BB13">
        <v>3.23</v>
      </c>
      <c r="BC13">
        <v>3.5</v>
      </c>
      <c r="BD13">
        <v>3.33</v>
      </c>
      <c r="BE13">
        <v>3.33</v>
      </c>
      <c r="BF13">
        <v>3.26</v>
      </c>
      <c r="BG13">
        <v>3.21</v>
      </c>
      <c r="BH13">
        <v>3.3</v>
      </c>
      <c r="BI13">
        <v>3.48</v>
      </c>
      <c r="BJ13">
        <v>3.9</v>
      </c>
      <c r="BK13">
        <v>3.25</v>
      </c>
      <c r="BL13">
        <v>3.25</v>
      </c>
      <c r="BM13">
        <v>3.34</v>
      </c>
      <c r="BN13">
        <v>3.32</v>
      </c>
      <c r="BO13">
        <v>3.15</v>
      </c>
      <c r="BP13">
        <v>3.4</v>
      </c>
      <c r="BQ13">
        <v>3.39</v>
      </c>
      <c r="BR13">
        <v>3.2</v>
      </c>
      <c r="BS13">
        <v>3.17</v>
      </c>
      <c r="BT13">
        <v>3.34</v>
      </c>
      <c r="BU13">
        <v>3.04</v>
      </c>
      <c r="BV13">
        <v>3.26</v>
      </c>
      <c r="BW13">
        <v>3.43</v>
      </c>
      <c r="BX13">
        <v>3.41</v>
      </c>
      <c r="BY13">
        <v>3.44</v>
      </c>
      <c r="BZ13">
        <v>3.21</v>
      </c>
      <c r="CA13">
        <v>3.38</v>
      </c>
      <c r="CB13">
        <v>3.39</v>
      </c>
      <c r="CC13">
        <v>3.41</v>
      </c>
      <c r="CD13">
        <v>3.41</v>
      </c>
      <c r="CE13">
        <v>3.42</v>
      </c>
      <c r="CF13">
        <v>3.44</v>
      </c>
      <c r="CG13">
        <v>3.28</v>
      </c>
      <c r="CH13">
        <v>3.34</v>
      </c>
      <c r="CI13">
        <v>3.32</v>
      </c>
      <c r="CJ13">
        <v>3.32</v>
      </c>
      <c r="CK13">
        <v>3.31</v>
      </c>
      <c r="CL13">
        <v>3.31</v>
      </c>
      <c r="CM13">
        <v>3.28</v>
      </c>
      <c r="CN13">
        <v>3.54</v>
      </c>
      <c r="CO13">
        <v>3.54</v>
      </c>
      <c r="CP13">
        <v>3.52</v>
      </c>
      <c r="CQ13">
        <v>3.38</v>
      </c>
      <c r="CR13">
        <v>3.16</v>
      </c>
    </row>
    <row r="14" spans="1:96" x14ac:dyDescent="0.25">
      <c r="A14">
        <v>1</v>
      </c>
      <c r="B14">
        <v>0.6</v>
      </c>
      <c r="C14">
        <v>0.06</v>
      </c>
      <c r="D14">
        <v>1.6</v>
      </c>
      <c r="E14">
        <v>6.9000000000000006E-2</v>
      </c>
      <c r="F14">
        <v>15</v>
      </c>
      <c r="G14">
        <v>59</v>
      </c>
      <c r="H14">
        <v>0.99639999999999995</v>
      </c>
      <c r="I14">
        <v>3.3</v>
      </c>
      <c r="J14">
        <v>0.46</v>
      </c>
      <c r="K14">
        <v>9.4</v>
      </c>
      <c r="L14">
        <v>5</v>
      </c>
      <c r="M14">
        <v>7.9</v>
      </c>
      <c r="P14" t="s">
        <v>9</v>
      </c>
      <c r="Q14">
        <v>0.56000000000000005</v>
      </c>
      <c r="R14">
        <v>0.68</v>
      </c>
      <c r="S14">
        <v>0.65</v>
      </c>
      <c r="T14">
        <v>0.57999999999999996</v>
      </c>
      <c r="U14">
        <v>0.56000000000000005</v>
      </c>
      <c r="V14">
        <v>0.56000000000000005</v>
      </c>
      <c r="W14">
        <v>0.46</v>
      </c>
      <c r="X14">
        <v>0.47</v>
      </c>
      <c r="Y14">
        <v>0.56999999999999995</v>
      </c>
      <c r="Z14">
        <v>0.8</v>
      </c>
      <c r="AA14">
        <v>0.54</v>
      </c>
      <c r="AB14">
        <v>0.8</v>
      </c>
      <c r="AC14">
        <v>0.52</v>
      </c>
      <c r="AD14">
        <v>1.56</v>
      </c>
      <c r="AE14">
        <v>0.88</v>
      </c>
      <c r="AF14">
        <v>0.93</v>
      </c>
      <c r="AG14">
        <v>0.75</v>
      </c>
      <c r="AH14">
        <v>1.28</v>
      </c>
      <c r="AI14">
        <v>0.5</v>
      </c>
      <c r="AJ14">
        <v>1.08</v>
      </c>
      <c r="AK14">
        <v>0.53</v>
      </c>
      <c r="AL14">
        <v>0.65</v>
      </c>
      <c r="AM14">
        <v>0.91</v>
      </c>
      <c r="AN14">
        <v>0.53</v>
      </c>
      <c r="AO14">
        <v>0.63</v>
      </c>
      <c r="AP14">
        <v>0.56000000000000005</v>
      </c>
      <c r="AQ14">
        <v>0.59</v>
      </c>
      <c r="AR14">
        <v>0.91</v>
      </c>
      <c r="AS14">
        <v>0.55000000000000004</v>
      </c>
      <c r="AT14">
        <v>0.59</v>
      </c>
      <c r="AU14">
        <v>0.54</v>
      </c>
      <c r="AV14">
        <v>0.56999999999999995</v>
      </c>
      <c r="AW14">
        <v>0.66</v>
      </c>
      <c r="AX14">
        <v>0.52</v>
      </c>
      <c r="AY14">
        <v>0.55000000000000004</v>
      </c>
      <c r="AZ14">
        <v>0.55000000000000004</v>
      </c>
      <c r="BA14">
        <v>0.6</v>
      </c>
      <c r="BB14">
        <v>0.73</v>
      </c>
      <c r="BC14">
        <v>0.48</v>
      </c>
      <c r="BD14">
        <v>0.83</v>
      </c>
      <c r="BE14">
        <v>0.83</v>
      </c>
      <c r="BF14">
        <v>0.51</v>
      </c>
      <c r="BG14">
        <v>0.9</v>
      </c>
      <c r="BH14">
        <v>1.2</v>
      </c>
      <c r="BI14">
        <v>0.52</v>
      </c>
      <c r="BJ14">
        <v>0.56000000000000005</v>
      </c>
      <c r="BK14">
        <v>0.73</v>
      </c>
      <c r="BL14">
        <v>0.57999999999999996</v>
      </c>
      <c r="BM14">
        <v>0.56000000000000005</v>
      </c>
      <c r="BN14">
        <v>0.57999999999999996</v>
      </c>
      <c r="BO14">
        <v>0.74</v>
      </c>
      <c r="BP14">
        <v>0.63</v>
      </c>
      <c r="BQ14">
        <v>0.64</v>
      </c>
      <c r="BR14">
        <v>0.56000000000000005</v>
      </c>
      <c r="BS14">
        <v>0.63</v>
      </c>
      <c r="BT14">
        <v>0.53</v>
      </c>
      <c r="BU14">
        <v>0.63</v>
      </c>
      <c r="BV14">
        <v>0.77</v>
      </c>
      <c r="BW14">
        <v>0.59</v>
      </c>
      <c r="BX14">
        <v>0.54</v>
      </c>
      <c r="BY14">
        <v>0.64</v>
      </c>
      <c r="BZ14">
        <v>0.71</v>
      </c>
      <c r="CA14">
        <v>0.62</v>
      </c>
      <c r="CB14">
        <v>0.56999999999999995</v>
      </c>
      <c r="CC14">
        <v>0.39</v>
      </c>
      <c r="CD14">
        <v>0.39</v>
      </c>
      <c r="CE14">
        <v>0.57999999999999996</v>
      </c>
      <c r="CF14">
        <v>0.57999999999999996</v>
      </c>
      <c r="CG14">
        <v>0.79</v>
      </c>
      <c r="CH14">
        <v>0.95</v>
      </c>
      <c r="CI14">
        <v>0.54</v>
      </c>
      <c r="CJ14">
        <v>0.48</v>
      </c>
      <c r="CK14">
        <v>0.48</v>
      </c>
      <c r="CL14">
        <v>0.53</v>
      </c>
      <c r="CM14">
        <v>0.82</v>
      </c>
      <c r="CN14">
        <v>0.66</v>
      </c>
      <c r="CO14">
        <v>0.66</v>
      </c>
      <c r="CP14">
        <v>0.55000000000000004</v>
      </c>
      <c r="CQ14">
        <v>0.52</v>
      </c>
      <c r="CR14">
        <v>1.1200000000000001</v>
      </c>
    </row>
    <row r="15" spans="1:96" x14ac:dyDescent="0.25">
      <c r="A15">
        <v>1</v>
      </c>
      <c r="B15">
        <v>0.65</v>
      </c>
      <c r="C15">
        <v>0</v>
      </c>
      <c r="D15">
        <v>1.2</v>
      </c>
      <c r="E15">
        <v>6.5000000000000002E-2</v>
      </c>
      <c r="F15">
        <v>15</v>
      </c>
      <c r="G15">
        <v>21</v>
      </c>
      <c r="H15">
        <v>0.99460000000000004</v>
      </c>
      <c r="I15">
        <v>3.39</v>
      </c>
      <c r="J15">
        <v>0.47</v>
      </c>
      <c r="K15">
        <v>10</v>
      </c>
      <c r="L15">
        <v>7</v>
      </c>
      <c r="M15">
        <v>7.3</v>
      </c>
      <c r="P15" t="s">
        <v>10</v>
      </c>
      <c r="Q15">
        <v>9.4</v>
      </c>
      <c r="R15">
        <v>9.8000000000000007</v>
      </c>
      <c r="S15">
        <v>9.8000000000000007</v>
      </c>
      <c r="T15">
        <v>9.8000000000000007</v>
      </c>
      <c r="U15">
        <v>9.4</v>
      </c>
      <c r="V15">
        <v>9.4</v>
      </c>
      <c r="W15">
        <v>9.4</v>
      </c>
      <c r="X15">
        <v>10</v>
      </c>
      <c r="Y15">
        <v>9.5</v>
      </c>
      <c r="Z15">
        <v>10.5</v>
      </c>
      <c r="AA15">
        <v>9.1999999999999993</v>
      </c>
      <c r="AB15">
        <v>10.5</v>
      </c>
      <c r="AC15">
        <v>9.9</v>
      </c>
      <c r="AD15">
        <v>9.1</v>
      </c>
      <c r="AE15">
        <v>9.1999999999999993</v>
      </c>
      <c r="AF15">
        <v>9.1999999999999993</v>
      </c>
      <c r="AG15">
        <v>10.5</v>
      </c>
      <c r="AH15">
        <v>9.3000000000000007</v>
      </c>
      <c r="AI15">
        <v>9</v>
      </c>
      <c r="AJ15">
        <v>9.1999999999999993</v>
      </c>
      <c r="AK15">
        <v>9.4</v>
      </c>
      <c r="AL15">
        <v>9.6999999999999993</v>
      </c>
      <c r="AM15">
        <v>9.5</v>
      </c>
      <c r="AN15">
        <v>9.4</v>
      </c>
      <c r="AO15">
        <v>9.6999999999999993</v>
      </c>
      <c r="AP15">
        <v>9.3000000000000007</v>
      </c>
      <c r="AQ15">
        <v>9.5</v>
      </c>
      <c r="AR15">
        <v>9.5</v>
      </c>
      <c r="AS15">
        <v>9.4</v>
      </c>
      <c r="AT15">
        <v>9.8000000000000007</v>
      </c>
      <c r="AU15">
        <v>10.1</v>
      </c>
      <c r="AV15">
        <v>10.6</v>
      </c>
      <c r="AW15">
        <v>9.8000000000000007</v>
      </c>
      <c r="AX15">
        <v>9.4</v>
      </c>
      <c r="AY15">
        <v>9.1999999999999993</v>
      </c>
      <c r="AZ15">
        <v>9.6</v>
      </c>
      <c r="BA15">
        <v>10.8</v>
      </c>
      <c r="BB15">
        <v>9.6999999999999993</v>
      </c>
      <c r="BC15">
        <v>9.8000000000000007</v>
      </c>
      <c r="BD15">
        <v>10.5</v>
      </c>
      <c r="BE15">
        <v>10.5</v>
      </c>
      <c r="BF15">
        <v>9.3000000000000007</v>
      </c>
      <c r="BG15">
        <v>10.5</v>
      </c>
      <c r="BH15">
        <v>10.3</v>
      </c>
      <c r="BI15">
        <v>9.5</v>
      </c>
      <c r="BJ15">
        <v>13.1</v>
      </c>
      <c r="BK15">
        <v>9.1999999999999993</v>
      </c>
      <c r="BL15">
        <v>9.5</v>
      </c>
      <c r="BM15">
        <v>9.1999999999999993</v>
      </c>
      <c r="BN15">
        <v>9.1999999999999993</v>
      </c>
      <c r="BO15">
        <v>9.1999999999999993</v>
      </c>
      <c r="BP15">
        <v>9.4</v>
      </c>
      <c r="BQ15">
        <v>9.4</v>
      </c>
      <c r="BR15">
        <v>9.4</v>
      </c>
      <c r="BS15">
        <v>10.199999999999999</v>
      </c>
      <c r="BT15">
        <v>9.5</v>
      </c>
      <c r="BU15">
        <v>9.6</v>
      </c>
      <c r="BV15">
        <v>9.4</v>
      </c>
      <c r="BW15">
        <v>10</v>
      </c>
      <c r="BX15">
        <v>9.4</v>
      </c>
      <c r="BY15">
        <v>9.1999999999999993</v>
      </c>
      <c r="BZ15">
        <v>9.3000000000000007</v>
      </c>
      <c r="CA15">
        <v>9.5</v>
      </c>
      <c r="CB15">
        <v>9.8000000000000007</v>
      </c>
      <c r="CC15">
        <v>10.9</v>
      </c>
      <c r="CD15">
        <v>10.9</v>
      </c>
      <c r="CE15">
        <v>9.6</v>
      </c>
      <c r="CF15">
        <v>10.7</v>
      </c>
      <c r="CG15">
        <v>10.7</v>
      </c>
      <c r="CH15">
        <v>10.5</v>
      </c>
      <c r="CI15">
        <v>9.5</v>
      </c>
      <c r="CJ15">
        <v>9.5</v>
      </c>
      <c r="CK15">
        <v>9.5</v>
      </c>
      <c r="CL15">
        <v>9.1999999999999993</v>
      </c>
      <c r="CM15">
        <v>9.6</v>
      </c>
      <c r="CN15">
        <v>10.5</v>
      </c>
      <c r="CO15">
        <v>10.5</v>
      </c>
      <c r="CP15">
        <v>10.7</v>
      </c>
      <c r="CQ15">
        <v>10.1</v>
      </c>
      <c r="CR15">
        <v>9.1</v>
      </c>
    </row>
    <row r="16" spans="1:96" x14ac:dyDescent="0.25">
      <c r="A16">
        <v>1</v>
      </c>
      <c r="B16">
        <v>0.57999999999999996</v>
      </c>
      <c r="C16">
        <v>0.02</v>
      </c>
      <c r="D16">
        <v>2</v>
      </c>
      <c r="E16">
        <v>7.2999999999999995E-2</v>
      </c>
      <c r="F16">
        <v>9</v>
      </c>
      <c r="G16">
        <v>18</v>
      </c>
      <c r="H16">
        <v>0.99680000000000002</v>
      </c>
      <c r="I16">
        <v>3.36</v>
      </c>
      <c r="J16">
        <v>0.56999999999999995</v>
      </c>
      <c r="K16">
        <v>9.5</v>
      </c>
      <c r="L16">
        <v>7</v>
      </c>
      <c r="M16">
        <v>7.8</v>
      </c>
      <c r="P16" t="s">
        <v>11</v>
      </c>
      <c r="Q16">
        <v>5</v>
      </c>
      <c r="R16">
        <v>5</v>
      </c>
      <c r="S16">
        <v>5</v>
      </c>
      <c r="T16">
        <v>6</v>
      </c>
      <c r="U16">
        <v>5</v>
      </c>
      <c r="V16">
        <v>5</v>
      </c>
      <c r="W16">
        <v>5</v>
      </c>
      <c r="X16">
        <v>7</v>
      </c>
      <c r="Y16">
        <v>7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7</v>
      </c>
      <c r="AH16">
        <v>5</v>
      </c>
      <c r="AI16">
        <v>4</v>
      </c>
      <c r="AJ16">
        <v>6</v>
      </c>
      <c r="AK16">
        <v>6</v>
      </c>
      <c r="AL16">
        <v>5</v>
      </c>
      <c r="AM16">
        <v>5</v>
      </c>
      <c r="AN16">
        <v>5</v>
      </c>
      <c r="AO16">
        <v>6</v>
      </c>
      <c r="AP16">
        <v>5</v>
      </c>
      <c r="AQ16">
        <v>5</v>
      </c>
      <c r="AR16">
        <v>5</v>
      </c>
      <c r="AS16">
        <v>5</v>
      </c>
      <c r="AT16">
        <v>6</v>
      </c>
      <c r="AU16">
        <v>5</v>
      </c>
      <c r="AV16">
        <v>6</v>
      </c>
      <c r="AW16">
        <v>5</v>
      </c>
      <c r="AX16">
        <v>6</v>
      </c>
      <c r="AY16">
        <v>5</v>
      </c>
      <c r="AZ16">
        <v>6</v>
      </c>
      <c r="BA16">
        <v>6</v>
      </c>
      <c r="BB16">
        <v>7</v>
      </c>
      <c r="BC16">
        <v>4</v>
      </c>
      <c r="BD16">
        <v>5</v>
      </c>
      <c r="BE16">
        <v>5</v>
      </c>
      <c r="BF16">
        <v>4</v>
      </c>
      <c r="BG16">
        <v>6</v>
      </c>
      <c r="BH16">
        <v>5</v>
      </c>
      <c r="BI16">
        <v>5</v>
      </c>
      <c r="BJ16">
        <v>4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6</v>
      </c>
      <c r="BQ16">
        <v>6</v>
      </c>
      <c r="BR16">
        <v>5</v>
      </c>
      <c r="BS16">
        <v>6</v>
      </c>
      <c r="BT16">
        <v>5</v>
      </c>
      <c r="BU16">
        <v>5</v>
      </c>
      <c r="BV16">
        <v>5</v>
      </c>
      <c r="BW16">
        <v>5</v>
      </c>
      <c r="BX16">
        <v>6</v>
      </c>
      <c r="BY16">
        <v>5</v>
      </c>
      <c r="BZ16">
        <v>5</v>
      </c>
      <c r="CA16">
        <v>7</v>
      </c>
      <c r="CB16">
        <v>5</v>
      </c>
      <c r="CC16">
        <v>5</v>
      </c>
      <c r="CD16">
        <v>5</v>
      </c>
      <c r="CE16">
        <v>5</v>
      </c>
      <c r="CF16">
        <v>5</v>
      </c>
      <c r="CG16">
        <v>5</v>
      </c>
      <c r="CH16">
        <v>6</v>
      </c>
      <c r="CI16">
        <v>6</v>
      </c>
      <c r="CJ16">
        <v>5</v>
      </c>
      <c r="CK16">
        <v>5</v>
      </c>
      <c r="CL16">
        <v>4</v>
      </c>
      <c r="CM16">
        <v>5</v>
      </c>
      <c r="CN16">
        <v>5</v>
      </c>
      <c r="CO16">
        <v>5</v>
      </c>
      <c r="CP16">
        <v>6</v>
      </c>
      <c r="CQ16">
        <v>5</v>
      </c>
      <c r="CR16">
        <v>4</v>
      </c>
    </row>
    <row r="17" spans="1:96" x14ac:dyDescent="0.25">
      <c r="A17">
        <v>1</v>
      </c>
      <c r="B17">
        <v>0.5</v>
      </c>
      <c r="C17">
        <v>0.36</v>
      </c>
      <c r="D17">
        <v>6.1</v>
      </c>
      <c r="E17">
        <v>7.0999999999999994E-2</v>
      </c>
      <c r="F17">
        <v>17</v>
      </c>
      <c r="G17">
        <v>102</v>
      </c>
      <c r="H17">
        <v>0.99780000000000002</v>
      </c>
      <c r="I17">
        <v>3.35</v>
      </c>
      <c r="J17">
        <v>0.8</v>
      </c>
      <c r="K17">
        <v>10.5</v>
      </c>
      <c r="L17">
        <v>5</v>
      </c>
      <c r="M17">
        <v>7.5</v>
      </c>
      <c r="P17" t="s">
        <v>0</v>
      </c>
      <c r="Q17">
        <v>7.4</v>
      </c>
      <c r="R17">
        <v>7.8</v>
      </c>
      <c r="S17">
        <v>7.8</v>
      </c>
      <c r="T17">
        <v>11.2</v>
      </c>
      <c r="U17">
        <v>7.4</v>
      </c>
      <c r="V17">
        <v>7.4</v>
      </c>
      <c r="W17">
        <v>7.9</v>
      </c>
      <c r="X17">
        <v>7.3</v>
      </c>
      <c r="Y17">
        <v>7.8</v>
      </c>
      <c r="Z17">
        <v>7.5</v>
      </c>
      <c r="AA17">
        <v>6.7</v>
      </c>
      <c r="AB17">
        <v>7.5</v>
      </c>
      <c r="AC17">
        <v>5.6</v>
      </c>
      <c r="AD17">
        <v>7.8</v>
      </c>
      <c r="AE17">
        <v>8.9</v>
      </c>
      <c r="AF17">
        <v>8.9</v>
      </c>
      <c r="AG17">
        <v>8.5</v>
      </c>
      <c r="AH17">
        <v>8.1</v>
      </c>
      <c r="AI17">
        <v>7.4</v>
      </c>
      <c r="AJ17">
        <v>7.9</v>
      </c>
      <c r="AK17">
        <v>8.9</v>
      </c>
      <c r="AL17">
        <v>7.6</v>
      </c>
      <c r="AM17">
        <v>7.9</v>
      </c>
      <c r="AN17">
        <v>8.5</v>
      </c>
      <c r="AO17">
        <v>6.9</v>
      </c>
      <c r="AP17">
        <v>6.3</v>
      </c>
      <c r="AQ17">
        <v>7.6</v>
      </c>
      <c r="AR17">
        <v>7.9</v>
      </c>
      <c r="AS17">
        <v>7.1</v>
      </c>
      <c r="AT17">
        <v>7.8</v>
      </c>
      <c r="AU17">
        <v>6.7</v>
      </c>
      <c r="AV17">
        <v>6.9</v>
      </c>
      <c r="AW17">
        <v>8.3000000000000007</v>
      </c>
      <c r="AX17">
        <v>6.9</v>
      </c>
      <c r="AY17">
        <v>5.2</v>
      </c>
      <c r="AZ17">
        <v>7.8</v>
      </c>
      <c r="BA17">
        <v>7.8</v>
      </c>
      <c r="BB17">
        <v>8.1</v>
      </c>
      <c r="BC17">
        <v>5.7</v>
      </c>
      <c r="BD17">
        <v>7.3</v>
      </c>
      <c r="BE17">
        <v>7.3</v>
      </c>
      <c r="BF17">
        <v>8.8000000000000007</v>
      </c>
      <c r="BG17">
        <v>7.5</v>
      </c>
      <c r="BH17">
        <v>8.1</v>
      </c>
      <c r="BI17">
        <v>6.8</v>
      </c>
      <c r="BJ17">
        <v>4.5999999999999996</v>
      </c>
      <c r="BK17">
        <v>7.7</v>
      </c>
      <c r="BL17">
        <v>8.6999999999999993</v>
      </c>
      <c r="BM17">
        <v>6.4</v>
      </c>
      <c r="BN17">
        <v>5.6</v>
      </c>
      <c r="BO17">
        <v>8.8000000000000007</v>
      </c>
      <c r="BP17">
        <v>6.6</v>
      </c>
      <c r="BQ17">
        <v>6.6</v>
      </c>
      <c r="BR17">
        <v>8.6</v>
      </c>
      <c r="BS17">
        <v>7.6</v>
      </c>
      <c r="BT17">
        <v>7.7</v>
      </c>
      <c r="BU17">
        <v>10.199999999999999</v>
      </c>
      <c r="BV17">
        <v>7.5</v>
      </c>
      <c r="BW17">
        <v>7.8</v>
      </c>
      <c r="BX17">
        <v>7.3</v>
      </c>
      <c r="BY17">
        <v>8.8000000000000007</v>
      </c>
      <c r="BZ17">
        <v>7.7</v>
      </c>
      <c r="CA17">
        <v>7.5</v>
      </c>
      <c r="CB17">
        <v>7</v>
      </c>
      <c r="CC17">
        <v>7.2</v>
      </c>
      <c r="CD17">
        <v>7.2</v>
      </c>
      <c r="CE17">
        <v>7.5</v>
      </c>
      <c r="CF17">
        <v>6.6</v>
      </c>
      <c r="CG17">
        <v>9.3000000000000007</v>
      </c>
      <c r="CH17">
        <v>8</v>
      </c>
      <c r="CI17">
        <v>7.7</v>
      </c>
      <c r="CJ17">
        <v>7.7</v>
      </c>
      <c r="CK17">
        <v>7.7</v>
      </c>
      <c r="CL17">
        <v>8.3000000000000007</v>
      </c>
      <c r="CM17">
        <v>9.6999999999999993</v>
      </c>
      <c r="CN17">
        <v>8.8000000000000007</v>
      </c>
      <c r="CO17">
        <v>8.8000000000000007</v>
      </c>
      <c r="CP17">
        <v>6.8</v>
      </c>
      <c r="CQ17">
        <v>6.7</v>
      </c>
      <c r="CR17">
        <v>8.3000000000000007</v>
      </c>
    </row>
    <row r="18" spans="1:96" x14ac:dyDescent="0.25">
      <c r="A18">
        <v>1</v>
      </c>
      <c r="B18">
        <v>0.57999999999999996</v>
      </c>
      <c r="C18">
        <v>0.08</v>
      </c>
      <c r="D18">
        <v>1.8</v>
      </c>
      <c r="E18">
        <v>9.6999999999999906E-2</v>
      </c>
      <c r="F18">
        <v>15</v>
      </c>
      <c r="G18">
        <v>65</v>
      </c>
      <c r="H18">
        <v>0.99590000000000001</v>
      </c>
      <c r="I18">
        <v>3.28</v>
      </c>
      <c r="J18">
        <v>0.54</v>
      </c>
      <c r="K18">
        <v>9.1999999999999993</v>
      </c>
      <c r="L18">
        <v>5</v>
      </c>
      <c r="M18">
        <v>6.7</v>
      </c>
    </row>
    <row r="19" spans="1:96" x14ac:dyDescent="0.25">
      <c r="A19">
        <v>1</v>
      </c>
      <c r="B19">
        <v>0.5</v>
      </c>
      <c r="C19">
        <v>0.36</v>
      </c>
      <c r="D19">
        <v>6.1</v>
      </c>
      <c r="E19">
        <v>7.0999999999999994E-2</v>
      </c>
      <c r="F19">
        <v>17</v>
      </c>
      <c r="G19">
        <v>102</v>
      </c>
      <c r="H19">
        <v>0.99780000000000002</v>
      </c>
      <c r="I19">
        <v>3.35</v>
      </c>
      <c r="J19">
        <v>0.8</v>
      </c>
      <c r="K19">
        <v>10.5</v>
      </c>
      <c r="L19">
        <v>5</v>
      </c>
      <c r="M19">
        <v>7.5</v>
      </c>
    </row>
    <row r="20" spans="1:96" x14ac:dyDescent="0.25">
      <c r="A20">
        <v>1</v>
      </c>
      <c r="B20">
        <v>0.61499999999999999</v>
      </c>
      <c r="C20">
        <v>0</v>
      </c>
      <c r="D20">
        <v>1.6</v>
      </c>
      <c r="E20">
        <v>8.8999999999999996E-2</v>
      </c>
      <c r="F20">
        <v>16</v>
      </c>
      <c r="G20">
        <v>59</v>
      </c>
      <c r="H20">
        <v>0.99429999999999996</v>
      </c>
      <c r="I20">
        <v>3.58</v>
      </c>
      <c r="J20">
        <v>0.52</v>
      </c>
      <c r="K20">
        <v>9.9</v>
      </c>
      <c r="L20">
        <v>5</v>
      </c>
      <c r="M20">
        <v>5.6</v>
      </c>
    </row>
    <row r="21" spans="1:96" x14ac:dyDescent="0.25">
      <c r="A21">
        <v>1</v>
      </c>
      <c r="B21">
        <v>0.61</v>
      </c>
      <c r="C21">
        <v>0.28999999999999998</v>
      </c>
      <c r="D21">
        <v>1.6</v>
      </c>
      <c r="E21">
        <v>0.114</v>
      </c>
      <c r="F21">
        <v>9</v>
      </c>
      <c r="G21">
        <v>29</v>
      </c>
      <c r="H21">
        <v>0.99739999999999995</v>
      </c>
      <c r="I21">
        <v>3.26</v>
      </c>
      <c r="J21">
        <v>1.56</v>
      </c>
      <c r="K21">
        <v>9.1</v>
      </c>
      <c r="L21">
        <v>5</v>
      </c>
      <c r="M21">
        <v>7.8</v>
      </c>
    </row>
    <row r="22" spans="1:96" x14ac:dyDescent="0.25">
      <c r="A22">
        <v>1</v>
      </c>
      <c r="B22">
        <v>0.62</v>
      </c>
      <c r="C22">
        <v>0.18</v>
      </c>
      <c r="D22">
        <v>3.8</v>
      </c>
      <c r="E22">
        <v>0.17599999999999999</v>
      </c>
      <c r="F22">
        <v>52</v>
      </c>
      <c r="G22">
        <v>145</v>
      </c>
      <c r="H22">
        <v>0.99860000000000004</v>
      </c>
      <c r="I22">
        <v>3.16</v>
      </c>
      <c r="J22">
        <v>0.88</v>
      </c>
      <c r="K22">
        <v>9.1999999999999993</v>
      </c>
      <c r="L22">
        <v>5</v>
      </c>
      <c r="M22">
        <v>8.9</v>
      </c>
    </row>
    <row r="23" spans="1:96" x14ac:dyDescent="0.25">
      <c r="A23">
        <v>1</v>
      </c>
      <c r="B23">
        <v>0.62</v>
      </c>
      <c r="C23">
        <v>0.19</v>
      </c>
      <c r="D23">
        <v>3.9</v>
      </c>
      <c r="E23">
        <v>0.17</v>
      </c>
      <c r="F23">
        <v>51</v>
      </c>
      <c r="G23">
        <v>148</v>
      </c>
      <c r="H23">
        <v>0.99860000000000004</v>
      </c>
      <c r="I23">
        <v>3.17</v>
      </c>
      <c r="J23">
        <v>0.93</v>
      </c>
      <c r="K23">
        <v>9.1999999999999993</v>
      </c>
      <c r="L23">
        <v>5</v>
      </c>
      <c r="M23">
        <v>8.9</v>
      </c>
    </row>
    <row r="24" spans="1:96" x14ac:dyDescent="0.25">
      <c r="A24">
        <v>1</v>
      </c>
      <c r="B24">
        <v>0.28000000000000003</v>
      </c>
      <c r="C24">
        <v>0.56000000000000005</v>
      </c>
      <c r="D24">
        <v>1.8</v>
      </c>
      <c r="E24">
        <v>9.1999999999999998E-2</v>
      </c>
      <c r="F24">
        <v>35</v>
      </c>
      <c r="G24">
        <v>103</v>
      </c>
      <c r="H24">
        <v>0.99690000000000001</v>
      </c>
      <c r="I24">
        <v>3.3</v>
      </c>
      <c r="J24">
        <v>0.75</v>
      </c>
      <c r="K24">
        <v>10.5</v>
      </c>
      <c r="L24">
        <v>7</v>
      </c>
      <c r="M24">
        <v>8.5</v>
      </c>
    </row>
    <row r="25" spans="1:96" x14ac:dyDescent="0.25">
      <c r="A25">
        <v>1</v>
      </c>
      <c r="B25">
        <v>0.56000000000000005</v>
      </c>
      <c r="C25">
        <v>0.28000000000000003</v>
      </c>
      <c r="D25">
        <v>1.7</v>
      </c>
      <c r="E25">
        <v>0.36799999999999999</v>
      </c>
      <c r="F25">
        <v>16</v>
      </c>
      <c r="G25">
        <v>56</v>
      </c>
      <c r="H25">
        <v>0.99680000000000002</v>
      </c>
      <c r="I25">
        <v>3.11</v>
      </c>
      <c r="J25">
        <v>1.28</v>
      </c>
      <c r="K25">
        <v>9.3000000000000007</v>
      </c>
      <c r="L25">
        <v>5</v>
      </c>
      <c r="M25">
        <v>8.1</v>
      </c>
    </row>
    <row r="26" spans="1:96" x14ac:dyDescent="0.25">
      <c r="A26">
        <v>1</v>
      </c>
      <c r="B26">
        <v>0.59</v>
      </c>
      <c r="C26">
        <v>0.08</v>
      </c>
      <c r="D26">
        <v>4.4000000000000004</v>
      </c>
      <c r="E26">
        <v>8.5999999999999993E-2</v>
      </c>
      <c r="F26">
        <v>6</v>
      </c>
      <c r="G26">
        <v>29</v>
      </c>
      <c r="H26">
        <v>0.99739999999999995</v>
      </c>
      <c r="I26">
        <v>3.38</v>
      </c>
      <c r="J26">
        <v>0.5</v>
      </c>
      <c r="K26">
        <v>9</v>
      </c>
      <c r="L26">
        <v>4</v>
      </c>
      <c r="M26">
        <v>7.4</v>
      </c>
    </row>
    <row r="27" spans="1:96" x14ac:dyDescent="0.25">
      <c r="A27">
        <v>1</v>
      </c>
      <c r="B27">
        <v>0.32</v>
      </c>
      <c r="C27">
        <v>0.51</v>
      </c>
      <c r="D27">
        <v>1.8</v>
      </c>
      <c r="E27">
        <v>0.34100000000000003</v>
      </c>
      <c r="F27">
        <v>17</v>
      </c>
      <c r="G27">
        <v>56</v>
      </c>
      <c r="H27">
        <v>0.99690000000000001</v>
      </c>
      <c r="I27">
        <v>3.04</v>
      </c>
      <c r="J27">
        <v>1.08</v>
      </c>
      <c r="K27">
        <v>9.1999999999999993</v>
      </c>
      <c r="L27">
        <v>6</v>
      </c>
      <c r="M27">
        <v>7.9</v>
      </c>
    </row>
    <row r="28" spans="1:96" x14ac:dyDescent="0.25">
      <c r="A28">
        <v>1</v>
      </c>
      <c r="B28">
        <v>0.22</v>
      </c>
      <c r="C28">
        <v>0.48</v>
      </c>
      <c r="D28">
        <v>1.8</v>
      </c>
      <c r="E28">
        <v>7.6999999999999999E-2</v>
      </c>
      <c r="F28">
        <v>29</v>
      </c>
      <c r="G28">
        <v>60</v>
      </c>
      <c r="H28">
        <v>0.99680000000000002</v>
      </c>
      <c r="I28">
        <v>3.39</v>
      </c>
      <c r="J28">
        <v>0.53</v>
      </c>
      <c r="K28">
        <v>9.4</v>
      </c>
      <c r="L28">
        <v>6</v>
      </c>
      <c r="M28">
        <v>8.9</v>
      </c>
    </row>
    <row r="29" spans="1:96" x14ac:dyDescent="0.25">
      <c r="A29">
        <v>1</v>
      </c>
      <c r="B29">
        <v>0.39</v>
      </c>
      <c r="C29">
        <v>0.31</v>
      </c>
      <c r="D29">
        <v>2.2999999999999998</v>
      </c>
      <c r="E29">
        <v>8.1999999999999906E-2</v>
      </c>
      <c r="F29">
        <v>23</v>
      </c>
      <c r="G29">
        <v>71</v>
      </c>
      <c r="H29">
        <v>0.99819999999999998</v>
      </c>
      <c r="I29">
        <v>3.52</v>
      </c>
      <c r="J29">
        <v>0.65</v>
      </c>
      <c r="K29">
        <v>9.6999999999999993</v>
      </c>
      <c r="L29">
        <v>5</v>
      </c>
      <c r="M29">
        <v>7.6</v>
      </c>
    </row>
    <row r="30" spans="1:96" x14ac:dyDescent="0.25">
      <c r="A30">
        <v>1</v>
      </c>
      <c r="B30">
        <v>0.43</v>
      </c>
      <c r="C30">
        <v>0.21</v>
      </c>
      <c r="D30">
        <v>1.6</v>
      </c>
      <c r="E30">
        <v>0.106</v>
      </c>
      <c r="F30">
        <v>10</v>
      </c>
      <c r="G30">
        <v>37</v>
      </c>
      <c r="H30">
        <v>0.99660000000000004</v>
      </c>
      <c r="I30">
        <v>3.17</v>
      </c>
      <c r="J30">
        <v>0.91</v>
      </c>
      <c r="K30">
        <v>9.5</v>
      </c>
      <c r="L30">
        <v>5</v>
      </c>
      <c r="M30">
        <v>7.9</v>
      </c>
    </row>
    <row r="31" spans="1:96" x14ac:dyDescent="0.25">
      <c r="A31">
        <v>1</v>
      </c>
      <c r="B31">
        <v>0.49</v>
      </c>
      <c r="C31">
        <v>0.11</v>
      </c>
      <c r="D31">
        <v>2.2999999999999998</v>
      </c>
      <c r="E31">
        <v>8.4000000000000005E-2</v>
      </c>
      <c r="F31">
        <v>9</v>
      </c>
      <c r="G31">
        <v>67</v>
      </c>
      <c r="H31">
        <v>0.99680000000000002</v>
      </c>
      <c r="I31">
        <v>3.17</v>
      </c>
      <c r="J31">
        <v>0.53</v>
      </c>
      <c r="K31">
        <v>9.4</v>
      </c>
      <c r="L31">
        <v>5</v>
      </c>
      <c r="M31">
        <v>8.5</v>
      </c>
    </row>
    <row r="32" spans="1:96" x14ac:dyDescent="0.25">
      <c r="A32">
        <v>1</v>
      </c>
      <c r="B32">
        <v>0.4</v>
      </c>
      <c r="C32">
        <v>0.14000000000000001</v>
      </c>
      <c r="D32">
        <v>2.4</v>
      </c>
      <c r="E32">
        <v>8.5000000000000006E-2</v>
      </c>
      <c r="F32">
        <v>21</v>
      </c>
      <c r="G32">
        <v>40</v>
      </c>
      <c r="H32">
        <v>0.99680000000000002</v>
      </c>
      <c r="I32">
        <v>3.43</v>
      </c>
      <c r="J32">
        <v>0.63</v>
      </c>
      <c r="K32">
        <v>9.6999999999999993</v>
      </c>
      <c r="L32">
        <v>6</v>
      </c>
      <c r="M32">
        <v>6.9</v>
      </c>
    </row>
    <row r="33" spans="1:13" x14ac:dyDescent="0.25">
      <c r="A33">
        <v>1</v>
      </c>
      <c r="B33">
        <v>0.39</v>
      </c>
      <c r="C33">
        <v>0.16</v>
      </c>
      <c r="D33">
        <v>1.4</v>
      </c>
      <c r="E33">
        <v>0.08</v>
      </c>
      <c r="F33">
        <v>11</v>
      </c>
      <c r="G33">
        <v>23</v>
      </c>
      <c r="H33">
        <v>0.99550000000000005</v>
      </c>
      <c r="I33">
        <v>3.34</v>
      </c>
      <c r="J33">
        <v>0.56000000000000005</v>
      </c>
      <c r="K33">
        <v>9.3000000000000007</v>
      </c>
      <c r="L33">
        <v>5</v>
      </c>
      <c r="M33">
        <v>6.3</v>
      </c>
    </row>
    <row r="34" spans="1:13" x14ac:dyDescent="0.25">
      <c r="A34">
        <v>1</v>
      </c>
      <c r="B34">
        <v>0.41</v>
      </c>
      <c r="C34">
        <v>0.24</v>
      </c>
      <c r="D34">
        <v>1.8</v>
      </c>
      <c r="E34">
        <v>0.08</v>
      </c>
      <c r="F34">
        <v>4</v>
      </c>
      <c r="G34">
        <v>11</v>
      </c>
      <c r="H34">
        <v>0.99619999999999997</v>
      </c>
      <c r="I34">
        <v>3.28</v>
      </c>
      <c r="J34">
        <v>0.59</v>
      </c>
      <c r="K34">
        <v>9.5</v>
      </c>
      <c r="L34">
        <v>5</v>
      </c>
      <c r="M34">
        <v>7.6</v>
      </c>
    </row>
    <row r="35" spans="1:13" x14ac:dyDescent="0.25">
      <c r="A35">
        <v>1</v>
      </c>
      <c r="B35">
        <v>0.43</v>
      </c>
      <c r="C35">
        <v>0.21</v>
      </c>
      <c r="D35">
        <v>1.6</v>
      </c>
      <c r="E35">
        <v>0.106</v>
      </c>
      <c r="F35">
        <v>10</v>
      </c>
      <c r="G35">
        <v>37</v>
      </c>
      <c r="H35">
        <v>0.99660000000000004</v>
      </c>
      <c r="I35">
        <v>3.17</v>
      </c>
      <c r="J35">
        <v>0.91</v>
      </c>
      <c r="K35">
        <v>9.5</v>
      </c>
      <c r="L35">
        <v>5</v>
      </c>
      <c r="M35">
        <v>7.9</v>
      </c>
    </row>
    <row r="36" spans="1:13" x14ac:dyDescent="0.25">
      <c r="A36">
        <v>1</v>
      </c>
      <c r="B36">
        <v>0.71</v>
      </c>
      <c r="C36">
        <v>0</v>
      </c>
      <c r="D36">
        <v>1.9</v>
      </c>
      <c r="E36">
        <v>0.08</v>
      </c>
      <c r="F36">
        <v>14</v>
      </c>
      <c r="G36">
        <v>35</v>
      </c>
      <c r="H36">
        <v>0.99719999999999998</v>
      </c>
      <c r="I36">
        <v>3.47</v>
      </c>
      <c r="J36">
        <v>0.55000000000000004</v>
      </c>
      <c r="K36">
        <v>9.4</v>
      </c>
      <c r="L36">
        <v>5</v>
      </c>
      <c r="M36">
        <v>7.1</v>
      </c>
    </row>
    <row r="37" spans="1:13" x14ac:dyDescent="0.25">
      <c r="A37">
        <v>1</v>
      </c>
      <c r="B37">
        <v>0.64500000000000002</v>
      </c>
      <c r="C37">
        <v>0</v>
      </c>
      <c r="D37">
        <v>2</v>
      </c>
      <c r="E37">
        <v>8.1999999999999906E-2</v>
      </c>
      <c r="F37">
        <v>8</v>
      </c>
      <c r="G37">
        <v>16</v>
      </c>
      <c r="H37">
        <v>0.99639999999999995</v>
      </c>
      <c r="I37">
        <v>3.38</v>
      </c>
      <c r="J37">
        <v>0.59</v>
      </c>
      <c r="K37">
        <v>9.8000000000000007</v>
      </c>
      <c r="L37">
        <v>6</v>
      </c>
      <c r="M37">
        <v>7.8</v>
      </c>
    </row>
    <row r="38" spans="1:13" x14ac:dyDescent="0.25">
      <c r="A38">
        <v>1</v>
      </c>
      <c r="B38">
        <v>0.67500000000000004</v>
      </c>
      <c r="C38">
        <v>7.0000000000000007E-2</v>
      </c>
      <c r="D38">
        <v>2.4</v>
      </c>
      <c r="E38">
        <v>8.8999999999999996E-2</v>
      </c>
      <c r="F38">
        <v>17</v>
      </c>
      <c r="G38">
        <v>82</v>
      </c>
      <c r="H38">
        <v>0.99580000000000002</v>
      </c>
      <c r="I38">
        <v>3.35</v>
      </c>
      <c r="J38">
        <v>0.54</v>
      </c>
      <c r="K38">
        <v>10.1</v>
      </c>
      <c r="L38">
        <v>5</v>
      </c>
      <c r="M38">
        <v>6.7</v>
      </c>
    </row>
    <row r="39" spans="1:13" x14ac:dyDescent="0.25">
      <c r="A39">
        <v>1</v>
      </c>
      <c r="B39">
        <v>0.68500000000000005</v>
      </c>
      <c r="C39">
        <v>0</v>
      </c>
      <c r="D39">
        <v>2.5</v>
      </c>
      <c r="E39">
        <v>0.105</v>
      </c>
      <c r="F39">
        <v>22</v>
      </c>
      <c r="G39">
        <v>37</v>
      </c>
      <c r="H39">
        <v>0.99660000000000004</v>
      </c>
      <c r="I39">
        <v>3.46</v>
      </c>
      <c r="J39">
        <v>0.56999999999999995</v>
      </c>
      <c r="K39">
        <v>10.6</v>
      </c>
      <c r="L39">
        <v>6</v>
      </c>
      <c r="M39">
        <v>6.9</v>
      </c>
    </row>
    <row r="40" spans="1:13" x14ac:dyDescent="0.25">
      <c r="A40">
        <v>1</v>
      </c>
      <c r="B40">
        <v>0.65500000000000003</v>
      </c>
      <c r="C40">
        <v>0.12</v>
      </c>
      <c r="D40">
        <v>2.2999999999999998</v>
      </c>
      <c r="E40">
        <v>8.3000000000000004E-2</v>
      </c>
      <c r="F40">
        <v>15</v>
      </c>
      <c r="G40">
        <v>113</v>
      </c>
      <c r="H40">
        <v>0.99660000000000004</v>
      </c>
      <c r="I40">
        <v>3.17</v>
      </c>
      <c r="J40">
        <v>0.66</v>
      </c>
      <c r="K40">
        <v>9.8000000000000007</v>
      </c>
      <c r="L40">
        <v>5</v>
      </c>
      <c r="M40">
        <v>8.3000000000000007</v>
      </c>
    </row>
    <row r="41" spans="1:13" x14ac:dyDescent="0.25">
      <c r="A41">
        <v>1</v>
      </c>
      <c r="B41">
        <v>0.60499999999999998</v>
      </c>
      <c r="C41">
        <v>0.12</v>
      </c>
      <c r="D41">
        <v>10.7</v>
      </c>
      <c r="E41">
        <v>7.2999999999999995E-2</v>
      </c>
      <c r="F41">
        <v>40</v>
      </c>
      <c r="G41">
        <v>83</v>
      </c>
      <c r="H41">
        <v>0.99929999999999997</v>
      </c>
      <c r="I41">
        <v>3.45</v>
      </c>
      <c r="J41">
        <v>0.52</v>
      </c>
      <c r="K41">
        <v>9.4</v>
      </c>
      <c r="L41">
        <v>6</v>
      </c>
      <c r="M41">
        <v>6.9</v>
      </c>
    </row>
    <row r="42" spans="1:13" x14ac:dyDescent="0.25">
      <c r="A42">
        <v>1</v>
      </c>
      <c r="B42">
        <v>0.32</v>
      </c>
      <c r="C42">
        <v>0.25</v>
      </c>
      <c r="D42">
        <v>1.8</v>
      </c>
      <c r="E42">
        <v>0.10299999999999999</v>
      </c>
      <c r="F42">
        <v>13</v>
      </c>
      <c r="G42">
        <v>50</v>
      </c>
      <c r="H42">
        <v>0.99570000000000003</v>
      </c>
      <c r="I42">
        <v>3.38</v>
      </c>
      <c r="J42">
        <v>0.55000000000000004</v>
      </c>
      <c r="K42">
        <v>9.1999999999999993</v>
      </c>
      <c r="L42">
        <v>5</v>
      </c>
      <c r="M42">
        <v>5.2</v>
      </c>
    </row>
    <row r="43" spans="1:13" x14ac:dyDescent="0.25">
      <c r="A43">
        <v>1</v>
      </c>
      <c r="B43">
        <v>0.64500000000000002</v>
      </c>
      <c r="C43">
        <v>0</v>
      </c>
      <c r="D43">
        <v>5.5</v>
      </c>
      <c r="E43">
        <v>8.5999999999999993E-2</v>
      </c>
      <c r="F43">
        <v>5</v>
      </c>
      <c r="G43">
        <v>18</v>
      </c>
      <c r="H43">
        <v>0.99860000000000004</v>
      </c>
      <c r="I43">
        <v>3.4</v>
      </c>
      <c r="J43">
        <v>0.55000000000000004</v>
      </c>
      <c r="K43">
        <v>9.6</v>
      </c>
      <c r="L43">
        <v>6</v>
      </c>
      <c r="M43">
        <v>7.8</v>
      </c>
    </row>
    <row r="44" spans="1:13" x14ac:dyDescent="0.25">
      <c r="A44">
        <v>1</v>
      </c>
      <c r="B44">
        <v>0.6</v>
      </c>
      <c r="C44">
        <v>0.14000000000000001</v>
      </c>
      <c r="D44">
        <v>2.4</v>
      </c>
      <c r="E44">
        <v>8.5999999999999993E-2</v>
      </c>
      <c r="F44">
        <v>3</v>
      </c>
      <c r="G44">
        <v>15</v>
      </c>
      <c r="H44">
        <v>0.99750000000000005</v>
      </c>
      <c r="I44">
        <v>3.42</v>
      </c>
      <c r="J44">
        <v>0.6</v>
      </c>
      <c r="K44">
        <v>10.8</v>
      </c>
      <c r="L44">
        <v>6</v>
      </c>
      <c r="M44">
        <v>7.8</v>
      </c>
    </row>
    <row r="45" spans="1:13" x14ac:dyDescent="0.25">
      <c r="A45">
        <v>1</v>
      </c>
      <c r="B45">
        <v>0.38</v>
      </c>
      <c r="C45">
        <v>0.28000000000000003</v>
      </c>
      <c r="D45">
        <v>2.1</v>
      </c>
      <c r="E45">
        <v>6.6000000000000003E-2</v>
      </c>
      <c r="F45">
        <v>13</v>
      </c>
      <c r="G45">
        <v>30</v>
      </c>
      <c r="H45">
        <v>0.99680000000000002</v>
      </c>
      <c r="I45">
        <v>3.23</v>
      </c>
      <c r="J45">
        <v>0.73</v>
      </c>
      <c r="K45">
        <v>9.6999999999999993</v>
      </c>
      <c r="L45">
        <v>7</v>
      </c>
      <c r="M45">
        <v>8.1</v>
      </c>
    </row>
    <row r="46" spans="1:13" x14ac:dyDescent="0.25">
      <c r="A46">
        <v>1</v>
      </c>
      <c r="B46">
        <v>1.1299999999999999</v>
      </c>
      <c r="C46">
        <v>0.09</v>
      </c>
      <c r="D46">
        <v>1.5</v>
      </c>
      <c r="E46">
        <v>0.17199999999999999</v>
      </c>
      <c r="F46">
        <v>7</v>
      </c>
      <c r="G46">
        <v>19</v>
      </c>
      <c r="H46">
        <v>0.99399999999999999</v>
      </c>
      <c r="I46">
        <v>3.5</v>
      </c>
      <c r="J46">
        <v>0.48</v>
      </c>
      <c r="K46">
        <v>9.8000000000000007</v>
      </c>
      <c r="L46">
        <v>4</v>
      </c>
      <c r="M46">
        <v>5.7</v>
      </c>
    </row>
    <row r="47" spans="1:13" x14ac:dyDescent="0.25">
      <c r="A47">
        <v>1</v>
      </c>
      <c r="B47">
        <v>0.45</v>
      </c>
      <c r="C47">
        <v>0.36</v>
      </c>
      <c r="D47">
        <v>5.9</v>
      </c>
      <c r="E47">
        <v>7.3999999999999996E-2</v>
      </c>
      <c r="F47">
        <v>12</v>
      </c>
      <c r="G47">
        <v>87</v>
      </c>
      <c r="H47">
        <v>0.99780000000000002</v>
      </c>
      <c r="I47">
        <v>3.33</v>
      </c>
      <c r="J47">
        <v>0.83</v>
      </c>
      <c r="K47">
        <v>10.5</v>
      </c>
      <c r="L47">
        <v>5</v>
      </c>
      <c r="M47">
        <v>7.3</v>
      </c>
    </row>
    <row r="48" spans="1:13" x14ac:dyDescent="0.25">
      <c r="A48">
        <v>1</v>
      </c>
      <c r="B48">
        <v>0.45</v>
      </c>
      <c r="C48">
        <v>0.36</v>
      </c>
      <c r="D48">
        <v>5.9</v>
      </c>
      <c r="E48">
        <v>7.3999999999999996E-2</v>
      </c>
      <c r="F48">
        <v>12</v>
      </c>
      <c r="G48">
        <v>87</v>
      </c>
      <c r="H48">
        <v>0.99780000000000002</v>
      </c>
      <c r="I48">
        <v>3.33</v>
      </c>
      <c r="J48">
        <v>0.83</v>
      </c>
      <c r="K48">
        <v>10.5</v>
      </c>
      <c r="L48">
        <v>5</v>
      </c>
      <c r="M48">
        <v>7.3</v>
      </c>
    </row>
    <row r="49" spans="1:13" x14ac:dyDescent="0.25">
      <c r="A49">
        <v>1</v>
      </c>
      <c r="B49">
        <v>0.61</v>
      </c>
      <c r="C49">
        <v>0.3</v>
      </c>
      <c r="D49">
        <v>2.8</v>
      </c>
      <c r="E49">
        <v>8.7999999999999995E-2</v>
      </c>
      <c r="F49">
        <v>17</v>
      </c>
      <c r="G49">
        <v>46</v>
      </c>
      <c r="H49">
        <v>0.99760000000000004</v>
      </c>
      <c r="I49">
        <v>3.26</v>
      </c>
      <c r="J49">
        <v>0.51</v>
      </c>
      <c r="K49">
        <v>9.3000000000000007</v>
      </c>
      <c r="L49">
        <v>4</v>
      </c>
      <c r="M49">
        <v>8.8000000000000007</v>
      </c>
    </row>
    <row r="50" spans="1:13" x14ac:dyDescent="0.25">
      <c r="A50">
        <v>1</v>
      </c>
      <c r="B50">
        <v>0.49</v>
      </c>
      <c r="C50">
        <v>0.2</v>
      </c>
      <c r="D50">
        <v>2.6</v>
      </c>
      <c r="E50">
        <v>0.33200000000000002</v>
      </c>
      <c r="F50">
        <v>8</v>
      </c>
      <c r="G50">
        <v>14</v>
      </c>
      <c r="H50">
        <v>0.99680000000000002</v>
      </c>
      <c r="I50">
        <v>3.21</v>
      </c>
      <c r="J50">
        <v>0.9</v>
      </c>
      <c r="K50">
        <v>10.5</v>
      </c>
      <c r="L50">
        <v>6</v>
      </c>
      <c r="M50">
        <v>7.5</v>
      </c>
    </row>
    <row r="51" spans="1:13" x14ac:dyDescent="0.25">
      <c r="A51">
        <v>1</v>
      </c>
      <c r="B51">
        <v>0.66</v>
      </c>
      <c r="C51">
        <v>0.22</v>
      </c>
      <c r="D51">
        <v>2.2000000000000002</v>
      </c>
      <c r="E51">
        <v>6.9000000000000006E-2</v>
      </c>
      <c r="F51">
        <v>9</v>
      </c>
      <c r="G51">
        <v>23</v>
      </c>
      <c r="H51">
        <v>0.99680000000000002</v>
      </c>
      <c r="I51">
        <v>3.3</v>
      </c>
      <c r="J51">
        <v>1.2</v>
      </c>
      <c r="K51">
        <v>10.3</v>
      </c>
      <c r="L51">
        <v>5</v>
      </c>
      <c r="M51">
        <v>8.1</v>
      </c>
    </row>
    <row r="52" spans="1:13" x14ac:dyDescent="0.25">
      <c r="A52">
        <v>1</v>
      </c>
      <c r="B52">
        <v>0.67</v>
      </c>
      <c r="C52">
        <v>0.02</v>
      </c>
      <c r="D52">
        <v>1.8</v>
      </c>
      <c r="E52">
        <v>0.05</v>
      </c>
      <c r="F52">
        <v>5</v>
      </c>
      <c r="G52">
        <v>11</v>
      </c>
      <c r="H52">
        <v>0.99619999999999997</v>
      </c>
      <c r="I52">
        <v>3.48</v>
      </c>
      <c r="J52">
        <v>0.52</v>
      </c>
      <c r="K52">
        <v>9.5</v>
      </c>
      <c r="L52">
        <v>5</v>
      </c>
      <c r="M52">
        <v>6.8</v>
      </c>
    </row>
    <row r="53" spans="1:13" x14ac:dyDescent="0.25">
      <c r="A53">
        <v>1</v>
      </c>
      <c r="B53">
        <v>0.52</v>
      </c>
      <c r="C53">
        <v>0.15</v>
      </c>
      <c r="D53">
        <v>2.1</v>
      </c>
      <c r="E53">
        <v>5.3999999999999999E-2</v>
      </c>
      <c r="F53">
        <v>8</v>
      </c>
      <c r="G53">
        <v>65</v>
      </c>
      <c r="H53">
        <v>0.99339999999999995</v>
      </c>
      <c r="I53">
        <v>3.9</v>
      </c>
      <c r="J53">
        <v>0.56000000000000005</v>
      </c>
      <c r="K53">
        <v>13.1</v>
      </c>
      <c r="L53">
        <v>4</v>
      </c>
      <c r="M53">
        <v>4.5999999999999996</v>
      </c>
    </row>
    <row r="54" spans="1:13" x14ac:dyDescent="0.25">
      <c r="A54">
        <v>1</v>
      </c>
      <c r="B54">
        <v>0.93500000000000005</v>
      </c>
      <c r="C54">
        <v>0.43</v>
      </c>
      <c r="D54">
        <v>2.2000000000000002</v>
      </c>
      <c r="E54">
        <v>0.114</v>
      </c>
      <c r="F54">
        <v>22</v>
      </c>
      <c r="G54">
        <v>114</v>
      </c>
      <c r="H54">
        <v>0.997</v>
      </c>
      <c r="I54">
        <v>3.25</v>
      </c>
      <c r="J54">
        <v>0.73</v>
      </c>
      <c r="K54">
        <v>9.1999999999999993</v>
      </c>
      <c r="L54">
        <v>5</v>
      </c>
      <c r="M54">
        <v>7.7</v>
      </c>
    </row>
    <row r="55" spans="1:13" x14ac:dyDescent="0.25">
      <c r="A55">
        <v>1</v>
      </c>
      <c r="B55">
        <v>0.28999999999999998</v>
      </c>
      <c r="C55">
        <v>0.52</v>
      </c>
      <c r="D55">
        <v>1.6</v>
      </c>
      <c r="E55">
        <v>0.113</v>
      </c>
      <c r="F55">
        <v>12</v>
      </c>
      <c r="G55">
        <v>37</v>
      </c>
      <c r="H55">
        <v>0.99690000000000001</v>
      </c>
      <c r="I55">
        <v>3.25</v>
      </c>
      <c r="J55">
        <v>0.57999999999999996</v>
      </c>
      <c r="K55">
        <v>9.5</v>
      </c>
      <c r="L55">
        <v>5</v>
      </c>
      <c r="M55">
        <v>8.6999999999999993</v>
      </c>
    </row>
    <row r="56" spans="1:13" x14ac:dyDescent="0.25">
      <c r="A56">
        <v>1</v>
      </c>
      <c r="B56">
        <v>0.4</v>
      </c>
      <c r="C56">
        <v>0.23</v>
      </c>
      <c r="D56">
        <v>1.6</v>
      </c>
      <c r="E56">
        <v>6.6000000000000003E-2</v>
      </c>
      <c r="F56">
        <v>5</v>
      </c>
      <c r="G56">
        <v>12</v>
      </c>
      <c r="H56">
        <v>0.99580000000000002</v>
      </c>
      <c r="I56">
        <v>3.34</v>
      </c>
      <c r="J56">
        <v>0.56000000000000005</v>
      </c>
      <c r="K56">
        <v>9.1999999999999993</v>
      </c>
      <c r="L56">
        <v>5</v>
      </c>
      <c r="M56">
        <v>6.4</v>
      </c>
    </row>
    <row r="57" spans="1:13" x14ac:dyDescent="0.25">
      <c r="A57">
        <v>1</v>
      </c>
      <c r="B57">
        <v>0.31</v>
      </c>
      <c r="C57">
        <v>0.37</v>
      </c>
      <c r="D57">
        <v>1.4</v>
      </c>
      <c r="E57">
        <v>7.3999999999999996E-2</v>
      </c>
      <c r="F57">
        <v>12</v>
      </c>
      <c r="G57">
        <v>96</v>
      </c>
      <c r="H57">
        <v>0.99539999999999995</v>
      </c>
      <c r="I57">
        <v>3.32</v>
      </c>
      <c r="J57">
        <v>0.57999999999999996</v>
      </c>
      <c r="K57">
        <v>9.1999999999999993</v>
      </c>
      <c r="L57">
        <v>5</v>
      </c>
      <c r="M57">
        <v>5.6</v>
      </c>
    </row>
    <row r="58" spans="1:13" x14ac:dyDescent="0.25">
      <c r="A58">
        <v>1</v>
      </c>
      <c r="B58">
        <v>0.66</v>
      </c>
      <c r="C58">
        <v>0.26</v>
      </c>
      <c r="D58">
        <v>1.7</v>
      </c>
      <c r="E58">
        <v>7.3999999999999996E-2</v>
      </c>
      <c r="F58">
        <v>4</v>
      </c>
      <c r="G58">
        <v>23</v>
      </c>
      <c r="H58">
        <v>0.99709999999999999</v>
      </c>
      <c r="I58">
        <v>3.15</v>
      </c>
      <c r="J58">
        <v>0.74</v>
      </c>
      <c r="K58">
        <v>9.1999999999999993</v>
      </c>
      <c r="L58">
        <v>5</v>
      </c>
      <c r="M58">
        <v>8.8000000000000007</v>
      </c>
    </row>
    <row r="59" spans="1:13" x14ac:dyDescent="0.25">
      <c r="A59">
        <v>1</v>
      </c>
      <c r="B59">
        <v>0.52</v>
      </c>
      <c r="C59">
        <v>0.04</v>
      </c>
      <c r="D59">
        <v>2.2000000000000002</v>
      </c>
      <c r="E59">
        <v>6.9000000000000006E-2</v>
      </c>
      <c r="F59">
        <v>8</v>
      </c>
      <c r="G59">
        <v>15</v>
      </c>
      <c r="H59">
        <v>0.99560000000000004</v>
      </c>
      <c r="I59">
        <v>3.4</v>
      </c>
      <c r="J59">
        <v>0.63</v>
      </c>
      <c r="K59">
        <v>9.4</v>
      </c>
      <c r="L59">
        <v>6</v>
      </c>
      <c r="M59">
        <v>6.6</v>
      </c>
    </row>
    <row r="60" spans="1:13" x14ac:dyDescent="0.25">
      <c r="A60">
        <v>1</v>
      </c>
      <c r="B60">
        <v>0.5</v>
      </c>
      <c r="C60">
        <v>0.04</v>
      </c>
      <c r="D60">
        <v>2.1</v>
      </c>
      <c r="E60">
        <v>6.8000000000000005E-2</v>
      </c>
      <c r="F60">
        <v>6</v>
      </c>
      <c r="G60">
        <v>14</v>
      </c>
      <c r="H60">
        <v>0.99550000000000005</v>
      </c>
      <c r="I60">
        <v>3.39</v>
      </c>
      <c r="J60">
        <v>0.64</v>
      </c>
      <c r="K60">
        <v>9.4</v>
      </c>
      <c r="L60">
        <v>6</v>
      </c>
      <c r="M60">
        <v>6.6</v>
      </c>
    </row>
    <row r="61" spans="1:13" x14ac:dyDescent="0.25">
      <c r="A61">
        <v>1</v>
      </c>
      <c r="B61">
        <v>0.38</v>
      </c>
      <c r="C61">
        <v>0.36</v>
      </c>
      <c r="D61">
        <v>3</v>
      </c>
      <c r="E61">
        <v>8.1000000000000003E-2</v>
      </c>
      <c r="F61">
        <v>30</v>
      </c>
      <c r="G61">
        <v>119</v>
      </c>
      <c r="H61">
        <v>0.997</v>
      </c>
      <c r="I61">
        <v>3.2</v>
      </c>
      <c r="J61">
        <v>0.56000000000000005</v>
      </c>
      <c r="K61">
        <v>9.4</v>
      </c>
      <c r="L61">
        <v>5</v>
      </c>
      <c r="M61">
        <v>8.6</v>
      </c>
    </row>
    <row r="62" spans="1:13" x14ac:dyDescent="0.25">
      <c r="A62">
        <v>1</v>
      </c>
      <c r="B62">
        <v>0.51</v>
      </c>
      <c r="C62">
        <v>0.15</v>
      </c>
      <c r="D62">
        <v>2.8</v>
      </c>
      <c r="E62">
        <v>0.11</v>
      </c>
      <c r="F62">
        <v>33</v>
      </c>
      <c r="G62">
        <v>73</v>
      </c>
      <c r="H62">
        <v>0.99550000000000005</v>
      </c>
      <c r="I62">
        <v>3.17</v>
      </c>
      <c r="J62">
        <v>0.63</v>
      </c>
      <c r="K62">
        <v>10.199999999999999</v>
      </c>
      <c r="L62">
        <v>6</v>
      </c>
      <c r="M62">
        <v>7.6</v>
      </c>
    </row>
    <row r="63" spans="1:13" x14ac:dyDescent="0.25">
      <c r="A63">
        <v>1</v>
      </c>
      <c r="B63">
        <v>0.62</v>
      </c>
      <c r="C63">
        <v>0.04</v>
      </c>
      <c r="D63">
        <v>3.8</v>
      </c>
      <c r="E63">
        <v>8.4000000000000005E-2</v>
      </c>
      <c r="F63">
        <v>25</v>
      </c>
      <c r="G63">
        <v>45</v>
      </c>
      <c r="H63">
        <v>0.99780000000000002</v>
      </c>
      <c r="I63">
        <v>3.34</v>
      </c>
      <c r="J63">
        <v>0.53</v>
      </c>
      <c r="K63">
        <v>9.5</v>
      </c>
      <c r="L63">
        <v>5</v>
      </c>
      <c r="M63">
        <v>7.7</v>
      </c>
    </row>
    <row r="64" spans="1:13" x14ac:dyDescent="0.25">
      <c r="A64">
        <v>1</v>
      </c>
      <c r="B64">
        <v>0.42</v>
      </c>
      <c r="C64">
        <v>0.56999999999999995</v>
      </c>
      <c r="D64">
        <v>3.4</v>
      </c>
      <c r="E64">
        <v>7.0000000000000007E-2</v>
      </c>
      <c r="F64">
        <v>4</v>
      </c>
      <c r="G64">
        <v>10</v>
      </c>
      <c r="H64">
        <v>0.99709999999999999</v>
      </c>
      <c r="I64">
        <v>3.04</v>
      </c>
      <c r="J64">
        <v>0.63</v>
      </c>
      <c r="K64">
        <v>9.6</v>
      </c>
      <c r="L64">
        <v>5</v>
      </c>
      <c r="M64">
        <v>10.199999999999999</v>
      </c>
    </row>
    <row r="65" spans="1:13" x14ac:dyDescent="0.25">
      <c r="A65">
        <v>1</v>
      </c>
      <c r="B65">
        <v>0.63</v>
      </c>
      <c r="C65">
        <v>0.12</v>
      </c>
      <c r="D65">
        <v>5.0999999999999996</v>
      </c>
      <c r="E65">
        <v>0.111</v>
      </c>
      <c r="F65">
        <v>50</v>
      </c>
      <c r="G65">
        <v>110</v>
      </c>
      <c r="H65">
        <v>0.99829999999999997</v>
      </c>
      <c r="I65">
        <v>3.26</v>
      </c>
      <c r="J65">
        <v>0.77</v>
      </c>
      <c r="K65">
        <v>9.4</v>
      </c>
      <c r="L65">
        <v>5</v>
      </c>
      <c r="M65">
        <v>7.5</v>
      </c>
    </row>
    <row r="66" spans="1:13" x14ac:dyDescent="0.25">
      <c r="A66">
        <v>1</v>
      </c>
      <c r="B66">
        <v>0.59</v>
      </c>
      <c r="C66">
        <v>0.18</v>
      </c>
      <c r="D66">
        <v>2.2999999999999998</v>
      </c>
      <c r="E66">
        <v>7.5999999999999998E-2</v>
      </c>
      <c r="F66">
        <v>17</v>
      </c>
      <c r="G66">
        <v>54</v>
      </c>
      <c r="H66">
        <v>0.99750000000000005</v>
      </c>
      <c r="I66">
        <v>3.43</v>
      </c>
      <c r="J66">
        <v>0.59</v>
      </c>
      <c r="K66">
        <v>10</v>
      </c>
      <c r="L66">
        <v>5</v>
      </c>
      <c r="M66">
        <v>7.8</v>
      </c>
    </row>
    <row r="67" spans="1:13" x14ac:dyDescent="0.25">
      <c r="A67">
        <v>1</v>
      </c>
      <c r="B67">
        <v>0.39</v>
      </c>
      <c r="C67">
        <v>0.31</v>
      </c>
      <c r="D67">
        <v>2.4</v>
      </c>
      <c r="E67">
        <v>7.3999999999999996E-2</v>
      </c>
      <c r="F67">
        <v>9</v>
      </c>
      <c r="G67">
        <v>46</v>
      </c>
      <c r="H67">
        <v>0.99619999999999997</v>
      </c>
      <c r="I67">
        <v>3.41</v>
      </c>
      <c r="J67">
        <v>0.54</v>
      </c>
      <c r="K67">
        <v>9.4</v>
      </c>
      <c r="L67">
        <v>6</v>
      </c>
      <c r="M67">
        <v>7.3</v>
      </c>
    </row>
    <row r="68" spans="1:13" x14ac:dyDescent="0.25">
      <c r="A68">
        <v>1</v>
      </c>
      <c r="B68">
        <v>0.4</v>
      </c>
      <c r="C68">
        <v>0.4</v>
      </c>
      <c r="D68">
        <v>2.2000000000000002</v>
      </c>
      <c r="E68">
        <v>7.9000000000000001E-2</v>
      </c>
      <c r="F68">
        <v>19</v>
      </c>
      <c r="G68">
        <v>52</v>
      </c>
      <c r="H68">
        <v>0.998</v>
      </c>
      <c r="I68">
        <v>3.44</v>
      </c>
      <c r="J68">
        <v>0.64</v>
      </c>
      <c r="K68">
        <v>9.1999999999999993</v>
      </c>
      <c r="L68">
        <v>5</v>
      </c>
      <c r="M68">
        <v>8.8000000000000007</v>
      </c>
    </row>
    <row r="69" spans="1:13" x14ac:dyDescent="0.25">
      <c r="A69">
        <v>1</v>
      </c>
      <c r="B69">
        <v>0.69</v>
      </c>
      <c r="C69">
        <v>0.49</v>
      </c>
      <c r="D69">
        <v>1.8</v>
      </c>
      <c r="E69">
        <v>0.115</v>
      </c>
      <c r="F69">
        <v>20</v>
      </c>
      <c r="G69">
        <v>112</v>
      </c>
      <c r="H69">
        <v>0.99680000000000002</v>
      </c>
      <c r="I69">
        <v>3.21</v>
      </c>
      <c r="J69">
        <v>0.71</v>
      </c>
      <c r="K69">
        <v>9.3000000000000007</v>
      </c>
      <c r="L69">
        <v>5</v>
      </c>
      <c r="M69">
        <v>7.7</v>
      </c>
    </row>
    <row r="70" spans="1:13" x14ac:dyDescent="0.25">
      <c r="A70">
        <v>1</v>
      </c>
      <c r="B70">
        <v>0.52</v>
      </c>
      <c r="C70">
        <v>0.16</v>
      </c>
      <c r="D70">
        <v>1.9</v>
      </c>
      <c r="E70">
        <v>8.5000000000000006E-2</v>
      </c>
      <c r="F70">
        <v>12</v>
      </c>
      <c r="G70">
        <v>35</v>
      </c>
      <c r="H70">
        <v>0.99680000000000002</v>
      </c>
      <c r="I70">
        <v>3.38</v>
      </c>
      <c r="J70">
        <v>0.62</v>
      </c>
      <c r="K70">
        <v>9.5</v>
      </c>
      <c r="L70">
        <v>7</v>
      </c>
      <c r="M70">
        <v>7.5</v>
      </c>
    </row>
    <row r="71" spans="1:13" x14ac:dyDescent="0.25">
      <c r="A71">
        <v>1</v>
      </c>
      <c r="B71">
        <v>0.73499999999999999</v>
      </c>
      <c r="C71">
        <v>0.05</v>
      </c>
      <c r="D71">
        <v>2</v>
      </c>
      <c r="E71">
        <v>8.1000000000000003E-2</v>
      </c>
      <c r="F71">
        <v>13</v>
      </c>
      <c r="G71">
        <v>54</v>
      </c>
      <c r="H71">
        <v>0.99660000000000004</v>
      </c>
      <c r="I71">
        <v>3.39</v>
      </c>
      <c r="J71">
        <v>0.56999999999999995</v>
      </c>
      <c r="K71">
        <v>9.8000000000000007</v>
      </c>
      <c r="L71">
        <v>5</v>
      </c>
      <c r="M71">
        <v>7</v>
      </c>
    </row>
    <row r="72" spans="1:13" x14ac:dyDescent="0.25">
      <c r="A72">
        <v>1</v>
      </c>
      <c r="B72">
        <v>0.72499999999999998</v>
      </c>
      <c r="C72">
        <v>0.05</v>
      </c>
      <c r="D72">
        <v>4.6500000000000004</v>
      </c>
      <c r="E72">
        <v>8.5999999999999993E-2</v>
      </c>
      <c r="F72">
        <v>4</v>
      </c>
      <c r="G72">
        <v>11</v>
      </c>
      <c r="H72">
        <v>0.99619999999999997</v>
      </c>
      <c r="I72">
        <v>3.41</v>
      </c>
      <c r="J72">
        <v>0.39</v>
      </c>
      <c r="K72">
        <v>10.9</v>
      </c>
      <c r="L72">
        <v>5</v>
      </c>
      <c r="M72">
        <v>7.2</v>
      </c>
    </row>
    <row r="73" spans="1:13" x14ac:dyDescent="0.25">
      <c r="A73">
        <v>1</v>
      </c>
      <c r="B73">
        <v>0.72499999999999998</v>
      </c>
      <c r="C73">
        <v>0.05</v>
      </c>
      <c r="D73">
        <v>4.6500000000000004</v>
      </c>
      <c r="E73">
        <v>8.5999999999999993E-2</v>
      </c>
      <c r="F73">
        <v>4</v>
      </c>
      <c r="G73">
        <v>11</v>
      </c>
      <c r="H73">
        <v>0.99619999999999997</v>
      </c>
      <c r="I73">
        <v>3.41</v>
      </c>
      <c r="J73">
        <v>0.39</v>
      </c>
      <c r="K73">
        <v>10.9</v>
      </c>
      <c r="L73">
        <v>5</v>
      </c>
      <c r="M73">
        <v>7.2</v>
      </c>
    </row>
    <row r="74" spans="1:13" x14ac:dyDescent="0.25">
      <c r="A74">
        <v>1</v>
      </c>
      <c r="B74">
        <v>0.52</v>
      </c>
      <c r="C74">
        <v>0.11</v>
      </c>
      <c r="D74">
        <v>1.5</v>
      </c>
      <c r="E74">
        <v>7.9000000000000001E-2</v>
      </c>
      <c r="F74">
        <v>11</v>
      </c>
      <c r="G74">
        <v>39</v>
      </c>
      <c r="H74">
        <v>0.99680000000000002</v>
      </c>
      <c r="I74">
        <v>3.42</v>
      </c>
      <c r="J74">
        <v>0.57999999999999996</v>
      </c>
      <c r="K74">
        <v>9.6</v>
      </c>
      <c r="L74">
        <v>5</v>
      </c>
      <c r="M74">
        <v>7.5</v>
      </c>
    </row>
    <row r="75" spans="1:13" x14ac:dyDescent="0.25">
      <c r="A75">
        <v>1</v>
      </c>
      <c r="B75">
        <v>0.70499999999999996</v>
      </c>
      <c r="C75">
        <v>7.0000000000000007E-2</v>
      </c>
      <c r="D75">
        <v>1.6</v>
      </c>
      <c r="E75">
        <v>7.5999999999999998E-2</v>
      </c>
      <c r="F75">
        <v>6</v>
      </c>
      <c r="G75">
        <v>15</v>
      </c>
      <c r="H75">
        <v>0.99619999999999997</v>
      </c>
      <c r="I75">
        <v>3.44</v>
      </c>
      <c r="J75">
        <v>0.57999999999999996</v>
      </c>
      <c r="K75">
        <v>10.7</v>
      </c>
      <c r="L75">
        <v>5</v>
      </c>
      <c r="M75">
        <v>6.6</v>
      </c>
    </row>
    <row r="76" spans="1:13" x14ac:dyDescent="0.25">
      <c r="A76">
        <v>1</v>
      </c>
      <c r="B76">
        <v>0.32</v>
      </c>
      <c r="C76">
        <v>0.56999999999999995</v>
      </c>
      <c r="D76">
        <v>2</v>
      </c>
      <c r="E76">
        <v>7.3999999999999996E-2</v>
      </c>
      <c r="F76">
        <v>27</v>
      </c>
      <c r="G76">
        <v>65</v>
      </c>
      <c r="H76">
        <v>0.99690000000000001</v>
      </c>
      <c r="I76">
        <v>3.28</v>
      </c>
      <c r="J76">
        <v>0.79</v>
      </c>
      <c r="K76">
        <v>10.7</v>
      </c>
      <c r="L76">
        <v>5</v>
      </c>
      <c r="M76">
        <v>9.3000000000000007</v>
      </c>
    </row>
    <row r="77" spans="1:13" x14ac:dyDescent="0.25">
      <c r="A77">
        <v>1</v>
      </c>
      <c r="B77">
        <v>0.70499999999999996</v>
      </c>
      <c r="C77">
        <v>0.05</v>
      </c>
      <c r="D77">
        <v>1.9</v>
      </c>
      <c r="E77">
        <v>7.3999999999999996E-2</v>
      </c>
      <c r="F77">
        <v>8</v>
      </c>
      <c r="G77">
        <v>19</v>
      </c>
      <c r="H77">
        <v>0.99619999999999997</v>
      </c>
      <c r="I77">
        <v>3.34</v>
      </c>
      <c r="J77">
        <v>0.95</v>
      </c>
      <c r="K77">
        <v>10.5</v>
      </c>
      <c r="L77">
        <v>6</v>
      </c>
      <c r="M77">
        <v>8</v>
      </c>
    </row>
    <row r="78" spans="1:13" x14ac:dyDescent="0.25">
      <c r="A78">
        <v>1</v>
      </c>
      <c r="B78">
        <v>0.63</v>
      </c>
      <c r="C78">
        <v>0.08</v>
      </c>
      <c r="D78">
        <v>1.9</v>
      </c>
      <c r="E78">
        <v>7.5999999999999998E-2</v>
      </c>
      <c r="F78">
        <v>15</v>
      </c>
      <c r="G78">
        <v>27</v>
      </c>
      <c r="H78">
        <v>0.99670000000000003</v>
      </c>
      <c r="I78">
        <v>3.32</v>
      </c>
      <c r="J78">
        <v>0.54</v>
      </c>
      <c r="K78">
        <v>9.5</v>
      </c>
      <c r="L78">
        <v>6</v>
      </c>
      <c r="M78">
        <v>7.7</v>
      </c>
    </row>
    <row r="79" spans="1:13" x14ac:dyDescent="0.25">
      <c r="A79">
        <v>1</v>
      </c>
      <c r="B79">
        <v>0.67</v>
      </c>
      <c r="C79">
        <v>0.23</v>
      </c>
      <c r="D79">
        <v>2.1</v>
      </c>
      <c r="E79">
        <v>8.7999999999999995E-2</v>
      </c>
      <c r="F79">
        <v>17</v>
      </c>
      <c r="G79">
        <v>96</v>
      </c>
      <c r="H79">
        <v>0.99619999999999997</v>
      </c>
      <c r="I79">
        <v>3.32</v>
      </c>
      <c r="J79">
        <v>0.48</v>
      </c>
      <c r="K79">
        <v>9.5</v>
      </c>
      <c r="L79">
        <v>5</v>
      </c>
      <c r="M79">
        <v>7.7</v>
      </c>
    </row>
    <row r="80" spans="1:13" x14ac:dyDescent="0.25">
      <c r="A80">
        <v>1</v>
      </c>
      <c r="B80">
        <v>0.69</v>
      </c>
      <c r="C80">
        <v>0.22</v>
      </c>
      <c r="D80">
        <v>1.9</v>
      </c>
      <c r="E80">
        <v>8.4000000000000005E-2</v>
      </c>
      <c r="F80">
        <v>18</v>
      </c>
      <c r="G80">
        <v>94</v>
      </c>
      <c r="H80">
        <v>0.99609999999999999</v>
      </c>
      <c r="I80">
        <v>3.31</v>
      </c>
      <c r="J80">
        <v>0.48</v>
      </c>
      <c r="K80">
        <v>9.5</v>
      </c>
      <c r="L80">
        <v>5</v>
      </c>
      <c r="M80">
        <v>7.7</v>
      </c>
    </row>
    <row r="81" spans="1:16" x14ac:dyDescent="0.25">
      <c r="A81">
        <v>1</v>
      </c>
      <c r="B81">
        <v>0.67500000000000004</v>
      </c>
      <c r="C81">
        <v>0.26</v>
      </c>
      <c r="D81">
        <v>2.1</v>
      </c>
      <c r="E81">
        <v>8.4000000000000005E-2</v>
      </c>
      <c r="F81">
        <v>11</v>
      </c>
      <c r="G81">
        <v>43</v>
      </c>
      <c r="H81">
        <v>0.99760000000000004</v>
      </c>
      <c r="I81">
        <v>3.31</v>
      </c>
      <c r="J81">
        <v>0.53</v>
      </c>
      <c r="K81">
        <v>9.1999999999999993</v>
      </c>
      <c r="L81">
        <v>4</v>
      </c>
      <c r="M81">
        <v>8.3000000000000007</v>
      </c>
    </row>
    <row r="82" spans="1:16" x14ac:dyDescent="0.25">
      <c r="A82">
        <v>1</v>
      </c>
      <c r="B82">
        <v>0.32</v>
      </c>
      <c r="C82">
        <v>0.54</v>
      </c>
      <c r="D82">
        <v>2.5</v>
      </c>
      <c r="E82">
        <v>9.4E-2</v>
      </c>
      <c r="F82">
        <v>28</v>
      </c>
      <c r="G82">
        <v>83</v>
      </c>
      <c r="H82">
        <v>0.99839999999999995</v>
      </c>
      <c r="I82">
        <v>3.28</v>
      </c>
      <c r="J82">
        <v>0.82</v>
      </c>
      <c r="K82">
        <v>9.6</v>
      </c>
      <c r="L82">
        <v>5</v>
      </c>
      <c r="M82">
        <v>9.6999999999999993</v>
      </c>
    </row>
    <row r="83" spans="1:16" x14ac:dyDescent="0.25">
      <c r="A83">
        <v>1</v>
      </c>
      <c r="B83">
        <v>0.41</v>
      </c>
      <c r="C83">
        <v>0.64</v>
      </c>
      <c r="D83">
        <v>2.2000000000000002</v>
      </c>
      <c r="E83">
        <v>9.2999999999999999E-2</v>
      </c>
      <c r="F83">
        <v>9</v>
      </c>
      <c r="G83">
        <v>42</v>
      </c>
      <c r="H83">
        <v>0.99860000000000004</v>
      </c>
      <c r="I83">
        <v>3.54</v>
      </c>
      <c r="J83">
        <v>0.66</v>
      </c>
      <c r="K83">
        <v>10.5</v>
      </c>
      <c r="L83">
        <v>5</v>
      </c>
      <c r="M83">
        <v>8.8000000000000007</v>
      </c>
    </row>
    <row r="84" spans="1:16" x14ac:dyDescent="0.25">
      <c r="A84">
        <v>1</v>
      </c>
      <c r="B84">
        <v>0.41</v>
      </c>
      <c r="C84">
        <v>0.64</v>
      </c>
      <c r="D84">
        <v>2.2000000000000002</v>
      </c>
      <c r="E84">
        <v>9.2999999999999999E-2</v>
      </c>
      <c r="F84">
        <v>9</v>
      </c>
      <c r="G84">
        <v>42</v>
      </c>
      <c r="H84">
        <v>0.99860000000000004</v>
      </c>
      <c r="I84">
        <v>3.54</v>
      </c>
      <c r="J84">
        <v>0.66</v>
      </c>
      <c r="K84">
        <v>10.5</v>
      </c>
      <c r="L84">
        <v>5</v>
      </c>
      <c r="M84">
        <v>8.8000000000000007</v>
      </c>
    </row>
    <row r="85" spans="1:16" x14ac:dyDescent="0.25">
      <c r="A85">
        <v>1</v>
      </c>
      <c r="B85">
        <v>0.78500000000000003</v>
      </c>
      <c r="C85">
        <v>0</v>
      </c>
      <c r="D85">
        <v>2.4</v>
      </c>
      <c r="E85">
        <v>0.104</v>
      </c>
      <c r="F85">
        <v>14</v>
      </c>
      <c r="G85">
        <v>30</v>
      </c>
      <c r="H85">
        <v>0.99660000000000004</v>
      </c>
      <c r="I85">
        <v>3.52</v>
      </c>
      <c r="J85">
        <v>0.55000000000000004</v>
      </c>
      <c r="K85">
        <v>10.7</v>
      </c>
      <c r="L85">
        <v>6</v>
      </c>
      <c r="M85">
        <v>6.8</v>
      </c>
    </row>
    <row r="86" spans="1:16" x14ac:dyDescent="0.25">
      <c r="A86">
        <v>1</v>
      </c>
      <c r="B86">
        <v>0.75</v>
      </c>
      <c r="C86">
        <v>0.12</v>
      </c>
      <c r="D86">
        <v>2</v>
      </c>
      <c r="E86">
        <v>8.5999999999999993E-2</v>
      </c>
      <c r="F86">
        <v>12</v>
      </c>
      <c r="G86">
        <v>80</v>
      </c>
      <c r="H86">
        <v>0.99580000000000002</v>
      </c>
      <c r="I86">
        <v>3.38</v>
      </c>
      <c r="J86">
        <v>0.52</v>
      </c>
      <c r="K86">
        <v>10.1</v>
      </c>
      <c r="L86">
        <v>5</v>
      </c>
      <c r="M86">
        <v>6.7</v>
      </c>
    </row>
    <row r="87" spans="1:16" x14ac:dyDescent="0.25">
      <c r="A87">
        <v>1</v>
      </c>
      <c r="B87">
        <v>0.625</v>
      </c>
      <c r="C87">
        <v>0.2</v>
      </c>
      <c r="D87">
        <v>1.5</v>
      </c>
      <c r="E87">
        <v>0.08</v>
      </c>
      <c r="F87">
        <v>27</v>
      </c>
      <c r="G87">
        <v>119</v>
      </c>
      <c r="H87">
        <v>0.99719999999999998</v>
      </c>
      <c r="I87">
        <v>3.16</v>
      </c>
      <c r="J87">
        <v>1.1200000000000001</v>
      </c>
      <c r="K87">
        <v>9.1</v>
      </c>
      <c r="L87">
        <v>4</v>
      </c>
      <c r="M87">
        <v>8.3000000000000007</v>
      </c>
    </row>
    <row r="92" spans="1:16" x14ac:dyDescent="0.25">
      <c r="K92" s="17" t="s">
        <v>62</v>
      </c>
      <c r="L92" s="18" t="s">
        <v>66</v>
      </c>
      <c r="M92" s="18" t="s">
        <v>51</v>
      </c>
      <c r="N92" s="18" t="s">
        <v>65</v>
      </c>
      <c r="O92" s="18" t="s">
        <v>67</v>
      </c>
      <c r="P92" s="18" t="s">
        <v>68</v>
      </c>
    </row>
    <row r="93" spans="1:16" x14ac:dyDescent="0.25">
      <c r="K93">
        <f t="array" ref="K93:K103">MMULT(MINVERSE(MMULT(XF_T,XF)),MMULT(XF_T,Y))</f>
        <v>1.3061820838411222</v>
      </c>
      <c r="L93">
        <f t="array" ref="L93:L103">MMULT(MINVERSE(MMULT(XF_T,XF)),MMULT(XF_T,M8:M87))</f>
        <v>-637.68591263928101</v>
      </c>
      <c r="M93">
        <f t="array" ref="M93:M172">MMULT(XF,K93:K103)</f>
        <v>5.0779430682653057</v>
      </c>
      <c r="N93">
        <f t="array" ref="N93:N172">MMULT(XF,L93:L103)</f>
        <v>7.3638595952885684</v>
      </c>
      <c r="O93">
        <f>L8-M93</f>
        <v>-7.7943068265305726E-2</v>
      </c>
      <c r="P93">
        <f>M8-N93</f>
        <v>3.6140404711431984E-2</v>
      </c>
    </row>
    <row r="94" spans="1:16" x14ac:dyDescent="0.25">
      <c r="K94">
        <v>-1.5703682730048314</v>
      </c>
      <c r="L94">
        <v>0.69012914172087392</v>
      </c>
      <c r="M94">
        <v>5.2543102090014591</v>
      </c>
      <c r="N94">
        <v>8.2170734957284033</v>
      </c>
      <c r="O94">
        <f t="shared" ref="O94:O157" si="0">L9-M94</f>
        <v>-0.25431020900145906</v>
      </c>
      <c r="P94">
        <f t="shared" ref="P94:P157" si="1">M9-N94</f>
        <v>-0.41707349572840346</v>
      </c>
    </row>
    <row r="95" spans="1:16" x14ac:dyDescent="0.25">
      <c r="K95">
        <v>-0.96788735558845929</v>
      </c>
      <c r="L95">
        <v>1.8600366758258815</v>
      </c>
      <c r="M95">
        <v>5.1914020842625135</v>
      </c>
      <c r="N95">
        <v>8.0491250764159066</v>
      </c>
      <c r="O95">
        <f t="shared" si="0"/>
        <v>-0.19140208426251348</v>
      </c>
      <c r="P95">
        <f t="shared" si="1"/>
        <v>-0.24912507641590675</v>
      </c>
    </row>
    <row r="96" spans="1:16" x14ac:dyDescent="0.25">
      <c r="K96">
        <v>-1.3906101492082712E-2</v>
      </c>
      <c r="L96">
        <v>-0.2531306732778873</v>
      </c>
      <c r="M96">
        <v>5.5776726801143752</v>
      </c>
      <c r="N96">
        <v>10.049198707917821</v>
      </c>
      <c r="O96">
        <f t="shared" si="0"/>
        <v>0.42232731988562477</v>
      </c>
      <c r="P96">
        <f t="shared" si="1"/>
        <v>1.1508012920821784</v>
      </c>
    </row>
    <row r="97" spans="11:16" x14ac:dyDescent="0.25">
      <c r="K97">
        <v>5.4331829572873858E-2</v>
      </c>
      <c r="L97">
        <v>-3.5059547504227737</v>
      </c>
      <c r="M97">
        <v>5.0779430682653057</v>
      </c>
      <c r="N97">
        <v>7.3638595952885684</v>
      </c>
      <c r="O97">
        <f t="shared" si="0"/>
        <v>-7.7943068265305726E-2</v>
      </c>
      <c r="P97">
        <f t="shared" si="1"/>
        <v>3.6140404711431984E-2</v>
      </c>
    </row>
    <row r="98" spans="11:16" x14ac:dyDescent="0.25">
      <c r="K98">
        <v>2.9155949974542406E-2</v>
      </c>
      <c r="L98">
        <v>2.3521108909006383E-2</v>
      </c>
      <c r="M98">
        <v>5.1385685170192659</v>
      </c>
      <c r="N98">
        <v>7.359190073053492</v>
      </c>
      <c r="O98">
        <f t="shared" si="0"/>
        <v>-0.13856851701926587</v>
      </c>
      <c r="P98">
        <f t="shared" si="1"/>
        <v>4.0809926946508313E-2</v>
      </c>
    </row>
    <row r="99" spans="11:16" x14ac:dyDescent="0.25">
      <c r="K99">
        <v>-1.0306243405825477E-2</v>
      </c>
      <c r="L99">
        <v>-8.8209327437349661E-3</v>
      </c>
      <c r="M99">
        <v>5.2875121577168276</v>
      </c>
      <c r="N99">
        <v>7.5695987452543925</v>
      </c>
      <c r="O99">
        <f t="shared" si="0"/>
        <v>-0.28751215771682759</v>
      </c>
      <c r="P99">
        <f t="shared" si="1"/>
        <v>0.33040125474560789</v>
      </c>
    </row>
    <row r="100" spans="11:16" x14ac:dyDescent="0.25">
      <c r="K100">
        <v>6.9471010274428409</v>
      </c>
      <c r="L100">
        <v>659.98064933602291</v>
      </c>
      <c r="M100">
        <v>5.6790834784363122</v>
      </c>
      <c r="N100">
        <v>6.5920807635525094</v>
      </c>
      <c r="O100">
        <f t="shared" si="0"/>
        <v>1.3209165215636878</v>
      </c>
      <c r="P100">
        <f t="shared" si="1"/>
        <v>0.70791923644749044</v>
      </c>
    </row>
    <row r="101" spans="11:16" x14ac:dyDescent="0.25">
      <c r="K101">
        <v>-1.1184180019630503</v>
      </c>
      <c r="L101">
        <v>-4.8934204665400785</v>
      </c>
      <c r="M101">
        <v>5.5323535539708084</v>
      </c>
      <c r="N101">
        <v>7.5106994227449793</v>
      </c>
      <c r="O101">
        <f t="shared" si="0"/>
        <v>1.4676464460291916</v>
      </c>
      <c r="P101">
        <f t="shared" si="1"/>
        <v>0.28930057725502056</v>
      </c>
    </row>
    <row r="102" spans="11:16" x14ac:dyDescent="0.25">
      <c r="K102">
        <v>-0.22704442119379564</v>
      </c>
      <c r="L102">
        <v>-0.85462472406354095</v>
      </c>
      <c r="M102">
        <v>4.8226568139681287</v>
      </c>
      <c r="N102">
        <v>7.4933485438830632</v>
      </c>
      <c r="O102">
        <f t="shared" si="0"/>
        <v>0.17734318603187127</v>
      </c>
      <c r="P102">
        <f t="shared" si="1"/>
        <v>6.6514561169368491E-3</v>
      </c>
    </row>
    <row r="103" spans="11:16" x14ac:dyDescent="0.25">
      <c r="K103">
        <v>0.21744496095419663</v>
      </c>
      <c r="L103">
        <v>0.47670914536814735</v>
      </c>
      <c r="M103">
        <v>5.1937066501990232</v>
      </c>
      <c r="N103">
        <v>6.9954447094707373</v>
      </c>
      <c r="O103">
        <f t="shared" si="0"/>
        <v>-0.19370665019902322</v>
      </c>
      <c r="P103">
        <f t="shared" si="1"/>
        <v>-0.29544470947073709</v>
      </c>
    </row>
    <row r="104" spans="11:16" x14ac:dyDescent="0.25">
      <c r="M104">
        <v>4.8226568139681287</v>
      </c>
      <c r="N104">
        <v>7.4933485438830632</v>
      </c>
      <c r="O104">
        <f t="shared" si="0"/>
        <v>0.17734318603187127</v>
      </c>
      <c r="P104">
        <f t="shared" si="1"/>
        <v>6.6514561169368491E-3</v>
      </c>
    </row>
    <row r="105" spans="11:16" x14ac:dyDescent="0.25">
      <c r="M105">
        <v>5.1196263240212492</v>
      </c>
      <c r="N105">
        <v>4.8527104907346041</v>
      </c>
      <c r="O105">
        <f t="shared" si="0"/>
        <v>-0.11962632402124918</v>
      </c>
      <c r="P105">
        <f t="shared" si="1"/>
        <v>0.7472895092653955</v>
      </c>
    </row>
    <row r="106" spans="11:16" x14ac:dyDescent="0.25">
      <c r="M106">
        <v>4.9225923873662536</v>
      </c>
      <c r="N106">
        <v>7.7426593651178495</v>
      </c>
      <c r="O106">
        <f t="shared" si="0"/>
        <v>7.7407612633746403E-2</v>
      </c>
      <c r="P106">
        <f t="shared" si="1"/>
        <v>5.7340634882150354E-2</v>
      </c>
    </row>
    <row r="107" spans="11:16" x14ac:dyDescent="0.25">
      <c r="M107">
        <v>5.340626101667878</v>
      </c>
      <c r="N107">
        <v>8.6690139840279414</v>
      </c>
      <c r="O107">
        <f t="shared" si="0"/>
        <v>-0.34062610166787799</v>
      </c>
      <c r="P107">
        <f t="shared" si="1"/>
        <v>0.23098601597205892</v>
      </c>
    </row>
    <row r="108" spans="11:16" x14ac:dyDescent="0.25">
      <c r="M108">
        <v>5.2466195457140081</v>
      </c>
      <c r="N108">
        <v>8.5416876639520822</v>
      </c>
      <c r="O108">
        <f t="shared" si="0"/>
        <v>-0.24661954571400813</v>
      </c>
      <c r="P108">
        <f t="shared" si="1"/>
        <v>0.35831233604791812</v>
      </c>
    </row>
    <row r="109" spans="11:16" x14ac:dyDescent="0.25">
      <c r="M109">
        <v>5.6110191541175674</v>
      </c>
      <c r="N109">
        <v>8.8363430159516305</v>
      </c>
      <c r="O109">
        <f t="shared" si="0"/>
        <v>1.3889808458824326</v>
      </c>
      <c r="P109">
        <f t="shared" si="1"/>
        <v>-0.33634301595163052</v>
      </c>
    </row>
    <row r="110" spans="11:16" x14ac:dyDescent="0.25">
      <c r="M110">
        <v>5.2196782968022859</v>
      </c>
      <c r="N110">
        <v>7.372870977811294</v>
      </c>
      <c r="O110">
        <f t="shared" si="0"/>
        <v>-0.2196782968022859</v>
      </c>
      <c r="P110">
        <f t="shared" si="1"/>
        <v>0.72712902218870568</v>
      </c>
    </row>
    <row r="111" spans="11:16" x14ac:dyDescent="0.25">
      <c r="M111">
        <v>5.1140423023048651</v>
      </c>
      <c r="N111">
        <v>6.9281074384525354</v>
      </c>
      <c r="O111">
        <f t="shared" si="0"/>
        <v>-1.1140423023048651</v>
      </c>
      <c r="P111">
        <f t="shared" si="1"/>
        <v>0.47189256154746495</v>
      </c>
    </row>
    <row r="112" spans="11:16" x14ac:dyDescent="0.25">
      <c r="M112">
        <v>5.5028993293484625</v>
      </c>
      <c r="N112">
        <v>8.2597087669481635</v>
      </c>
      <c r="O112">
        <f t="shared" si="0"/>
        <v>0.49710067065153751</v>
      </c>
      <c r="P112">
        <f t="shared" si="1"/>
        <v>-0.35970876694816312</v>
      </c>
    </row>
    <row r="113" spans="13:16" x14ac:dyDescent="0.25">
      <c r="M113">
        <v>5.7594980134381828</v>
      </c>
      <c r="N113">
        <v>8.0941265816319419</v>
      </c>
      <c r="O113">
        <f t="shared" si="0"/>
        <v>0.2405019865618172</v>
      </c>
      <c r="P113">
        <f t="shared" si="1"/>
        <v>0.80587341836805848</v>
      </c>
    </row>
    <row r="114" spans="13:16" x14ac:dyDescent="0.25">
      <c r="M114">
        <v>5.2644102474941139</v>
      </c>
      <c r="N114">
        <v>7.8412763019509217</v>
      </c>
      <c r="O114">
        <f t="shared" si="0"/>
        <v>-0.2644102474941139</v>
      </c>
      <c r="P114">
        <f t="shared" si="1"/>
        <v>-0.24127630195092209</v>
      </c>
    </row>
    <row r="115" spans="13:16" x14ac:dyDescent="0.25">
      <c r="M115">
        <v>5.558617810557922</v>
      </c>
      <c r="N115">
        <v>8.1092475218128541</v>
      </c>
      <c r="O115">
        <f t="shared" si="0"/>
        <v>-0.55861781055792203</v>
      </c>
      <c r="P115">
        <f t="shared" si="1"/>
        <v>-0.20924752181285378</v>
      </c>
    </row>
    <row r="116" spans="13:16" x14ac:dyDescent="0.25">
      <c r="M116">
        <v>5.2778334304558214</v>
      </c>
      <c r="N116">
        <v>7.9855246552017292</v>
      </c>
      <c r="O116">
        <f t="shared" si="0"/>
        <v>-0.27783343045582143</v>
      </c>
      <c r="P116">
        <f t="shared" si="1"/>
        <v>0.51447534479827084</v>
      </c>
    </row>
    <row r="117" spans="13:16" x14ac:dyDescent="0.25">
      <c r="M117">
        <v>5.7686740133472503</v>
      </c>
      <c r="N117">
        <v>7.2560745515360106</v>
      </c>
      <c r="O117">
        <f t="shared" si="0"/>
        <v>0.23132598665274973</v>
      </c>
      <c r="P117">
        <f t="shared" si="1"/>
        <v>-0.3560745515360102</v>
      </c>
    </row>
    <row r="118" spans="13:16" x14ac:dyDescent="0.25">
      <c r="M118">
        <v>5.6828425434062435</v>
      </c>
      <c r="N118">
        <v>6.9233522786076236</v>
      </c>
      <c r="O118">
        <f t="shared" si="0"/>
        <v>-0.68284254340624351</v>
      </c>
      <c r="P118">
        <f t="shared" si="1"/>
        <v>-0.62335227860762377</v>
      </c>
    </row>
    <row r="119" spans="13:16" x14ac:dyDescent="0.25">
      <c r="M119">
        <v>5.5966707303423631</v>
      </c>
      <c r="N119">
        <v>7.7512037266379812</v>
      </c>
      <c r="O119">
        <f t="shared" si="0"/>
        <v>-0.59667073034236306</v>
      </c>
      <c r="P119">
        <f t="shared" si="1"/>
        <v>-0.15120372663798154</v>
      </c>
    </row>
    <row r="120" spans="13:16" x14ac:dyDescent="0.25">
      <c r="M120">
        <v>5.558617810557922</v>
      </c>
      <c r="N120">
        <v>8.1092475218128541</v>
      </c>
      <c r="O120">
        <f t="shared" si="0"/>
        <v>-0.55861781055792203</v>
      </c>
      <c r="P120">
        <f t="shared" si="1"/>
        <v>-0.20924752181285378</v>
      </c>
    </row>
    <row r="121" spans="13:16" x14ac:dyDescent="0.25">
      <c r="M121">
        <v>5.1824572230453434</v>
      </c>
      <c r="N121">
        <v>7.226774137987845</v>
      </c>
      <c r="O121">
        <f t="shared" si="0"/>
        <v>-0.1824572230453434</v>
      </c>
      <c r="P121">
        <f t="shared" si="1"/>
        <v>-0.12677413798784531</v>
      </c>
    </row>
    <row r="122" spans="13:16" x14ac:dyDescent="0.25">
      <c r="M122">
        <v>5.4771282860526727</v>
      </c>
      <c r="N122">
        <v>7.244983827328876</v>
      </c>
      <c r="O122">
        <f t="shared" si="0"/>
        <v>0.52287171394732734</v>
      </c>
      <c r="P122">
        <f t="shared" si="1"/>
        <v>0.5550161726711238</v>
      </c>
    </row>
    <row r="123" spans="13:16" x14ac:dyDescent="0.25">
      <c r="M123">
        <v>5.0452444789562865</v>
      </c>
      <c r="N123">
        <v>6.8361629396271084</v>
      </c>
      <c r="O123">
        <f t="shared" si="0"/>
        <v>-4.5244478956286471E-2</v>
      </c>
      <c r="P123">
        <f t="shared" si="1"/>
        <v>-0.13616293962710824</v>
      </c>
    </row>
    <row r="124" spans="13:16" x14ac:dyDescent="0.25">
      <c r="M124">
        <v>5.6907751618235496</v>
      </c>
      <c r="N124">
        <v>7.3484249375265485</v>
      </c>
      <c r="O124">
        <f t="shared" si="0"/>
        <v>0.30922483817645041</v>
      </c>
      <c r="P124">
        <f t="shared" si="1"/>
        <v>-0.44842493752654811</v>
      </c>
    </row>
    <row r="125" spans="13:16" x14ac:dyDescent="0.25">
      <c r="M125">
        <v>4.7659107526248459</v>
      </c>
      <c r="N125">
        <v>7.8044523464884206</v>
      </c>
      <c r="O125">
        <f t="shared" si="0"/>
        <v>0.23408924737515413</v>
      </c>
      <c r="P125">
        <f t="shared" si="1"/>
        <v>0.49554765351158014</v>
      </c>
    </row>
    <row r="126" spans="13:16" x14ac:dyDescent="0.25">
      <c r="M126">
        <v>5.415569013794082</v>
      </c>
      <c r="N126">
        <v>6.8721173122072114</v>
      </c>
      <c r="O126">
        <f t="shared" si="0"/>
        <v>0.58443098620591805</v>
      </c>
      <c r="P126">
        <f t="shared" si="1"/>
        <v>2.7882687792788907E-2</v>
      </c>
    </row>
    <row r="127" spans="13:16" x14ac:dyDescent="0.25">
      <c r="M127">
        <v>5.4185676282322444</v>
      </c>
      <c r="N127">
        <v>6.5665689885872434</v>
      </c>
      <c r="O127">
        <f t="shared" si="0"/>
        <v>-0.41856762823224436</v>
      </c>
      <c r="P127">
        <f t="shared" si="1"/>
        <v>-1.3665689885872432</v>
      </c>
    </row>
    <row r="128" spans="13:16" x14ac:dyDescent="0.25">
      <c r="M128">
        <v>5.2791019682914211</v>
      </c>
      <c r="N128">
        <v>7.549729638737591</v>
      </c>
      <c r="O128">
        <f t="shared" si="0"/>
        <v>0.72089803170857891</v>
      </c>
      <c r="P128">
        <f t="shared" si="1"/>
        <v>0.25027036126240887</v>
      </c>
    </row>
    <row r="129" spans="13:16" x14ac:dyDescent="0.25">
      <c r="M129">
        <v>5.4495516166040012</v>
      </c>
      <c r="N129">
        <v>8.2486772441885581</v>
      </c>
      <c r="O129">
        <f t="shared" si="0"/>
        <v>0.55044838339599877</v>
      </c>
      <c r="P129">
        <f t="shared" si="1"/>
        <v>-0.44867724418855826</v>
      </c>
    </row>
    <row r="130" spans="13:16" x14ac:dyDescent="0.25">
      <c r="M130">
        <v>5.7385106672458495</v>
      </c>
      <c r="N130">
        <v>8.4384915226254833</v>
      </c>
      <c r="O130">
        <f t="shared" si="0"/>
        <v>1.2614893327541505</v>
      </c>
      <c r="P130">
        <f t="shared" si="1"/>
        <v>-0.33849152262548365</v>
      </c>
    </row>
    <row r="131" spans="13:16" x14ac:dyDescent="0.25">
      <c r="M131">
        <v>4.4542497304878372</v>
      </c>
      <c r="N131">
        <v>5.4309899691042309</v>
      </c>
      <c r="O131">
        <f t="shared" si="0"/>
        <v>-0.45424973048783723</v>
      </c>
      <c r="P131">
        <f t="shared" si="1"/>
        <v>0.26901003089576925</v>
      </c>
    </row>
    <row r="132" spans="13:16" x14ac:dyDescent="0.25">
      <c r="M132">
        <v>4.9284903720236226</v>
      </c>
      <c r="N132">
        <v>7.5858884714211072</v>
      </c>
      <c r="O132">
        <f t="shared" si="0"/>
        <v>7.1509627976377388E-2</v>
      </c>
      <c r="P132">
        <f t="shared" si="1"/>
        <v>-0.2858884714211074</v>
      </c>
    </row>
    <row r="133" spans="13:16" x14ac:dyDescent="0.25">
      <c r="M133">
        <v>4.9284903720236226</v>
      </c>
      <c r="N133">
        <v>7.5858884714211072</v>
      </c>
      <c r="O133">
        <f t="shared" si="0"/>
        <v>7.1509627976377388E-2</v>
      </c>
      <c r="P133">
        <f t="shared" si="1"/>
        <v>-0.2858884714211074</v>
      </c>
    </row>
    <row r="134" spans="13:16" x14ac:dyDescent="0.25">
      <c r="M134">
        <v>5.2361300809980946</v>
      </c>
      <c r="N134">
        <v>8.7115646812896443</v>
      </c>
      <c r="O134">
        <f t="shared" si="0"/>
        <v>-1.2361300809980946</v>
      </c>
      <c r="P134">
        <f t="shared" si="1"/>
        <v>8.843531871035637E-2</v>
      </c>
    </row>
    <row r="135" spans="13:16" x14ac:dyDescent="0.25">
      <c r="M135">
        <v>5.8275472834029056</v>
      </c>
      <c r="N135">
        <v>7.6639323957867802</v>
      </c>
      <c r="O135">
        <f t="shared" si="0"/>
        <v>0.17245271659709438</v>
      </c>
      <c r="P135">
        <f t="shared" si="1"/>
        <v>-0.16393239578678021</v>
      </c>
    </row>
    <row r="136" spans="13:16" x14ac:dyDescent="0.25">
      <c r="M136">
        <v>5.2566399198959424</v>
      </c>
      <c r="N136">
        <v>7.993769078002134</v>
      </c>
      <c r="O136">
        <f t="shared" si="0"/>
        <v>-0.25663991989594237</v>
      </c>
      <c r="P136">
        <f t="shared" si="1"/>
        <v>0.10623092199786566</v>
      </c>
    </row>
    <row r="137" spans="13:16" x14ac:dyDescent="0.25">
      <c r="M137">
        <v>5.2210457017688796</v>
      </c>
      <c r="N137">
        <v>6.7312686236020101</v>
      </c>
      <c r="O137">
        <f t="shared" si="0"/>
        <v>-0.22104570176887961</v>
      </c>
      <c r="P137">
        <f t="shared" si="1"/>
        <v>6.8731376397989763E-2</v>
      </c>
    </row>
    <row r="138" spans="13:16" x14ac:dyDescent="0.25">
      <c r="M138">
        <v>5.1422844282588578</v>
      </c>
      <c r="N138">
        <v>4.1526094780564318</v>
      </c>
      <c r="O138">
        <f t="shared" si="0"/>
        <v>-1.1422844282588578</v>
      </c>
      <c r="P138">
        <f t="shared" si="1"/>
        <v>0.44739052194356788</v>
      </c>
    </row>
    <row r="139" spans="13:16" x14ac:dyDescent="0.25">
      <c r="M139">
        <v>3.9899681734308583</v>
      </c>
      <c r="N139">
        <v>8.1734245798660794</v>
      </c>
      <c r="O139">
        <f t="shared" si="0"/>
        <v>1.0100318265691417</v>
      </c>
      <c r="P139">
        <f t="shared" si="1"/>
        <v>-0.47342457986607922</v>
      </c>
    </row>
    <row r="140" spans="13:16" x14ac:dyDescent="0.25">
      <c r="M140">
        <v>5.5246518604474115</v>
      </c>
      <c r="N140">
        <v>8.7002880624615138</v>
      </c>
      <c r="O140">
        <f t="shared" si="0"/>
        <v>-0.52465186044741152</v>
      </c>
      <c r="P140">
        <f t="shared" si="1"/>
        <v>-2.8806246151447112E-4</v>
      </c>
    </row>
    <row r="141" spans="13:16" x14ac:dyDescent="0.25">
      <c r="M141">
        <v>5.5146174917022037</v>
      </c>
      <c r="N141">
        <v>7.165140256174233</v>
      </c>
      <c r="O141">
        <f t="shared" si="0"/>
        <v>-0.51461749170220372</v>
      </c>
      <c r="P141">
        <f t="shared" si="1"/>
        <v>-0.76514025617423265</v>
      </c>
    </row>
    <row r="142" spans="13:16" x14ac:dyDescent="0.25">
      <c r="M142">
        <v>4.8770781163621191</v>
      </c>
      <c r="N142">
        <v>6.6264853316914945</v>
      </c>
      <c r="O142">
        <f t="shared" si="0"/>
        <v>0.12292188363788092</v>
      </c>
      <c r="P142">
        <f t="shared" si="1"/>
        <v>-1.0264853316914948</v>
      </c>
    </row>
    <row r="143" spans="13:16" x14ac:dyDescent="0.25">
      <c r="M143">
        <v>5.1144671929958179</v>
      </c>
      <c r="N143">
        <v>8.8603551413231401</v>
      </c>
      <c r="O143">
        <f t="shared" si="0"/>
        <v>-0.11446719299581787</v>
      </c>
      <c r="P143">
        <f t="shared" si="1"/>
        <v>-6.035514132313935E-2</v>
      </c>
    </row>
    <row r="144" spans="13:16" x14ac:dyDescent="0.25">
      <c r="M144">
        <v>5.5175417331870547</v>
      </c>
      <c r="N144">
        <v>6.3861697855810702</v>
      </c>
      <c r="O144">
        <f t="shared" si="0"/>
        <v>0.48245826681294535</v>
      </c>
      <c r="P144">
        <f t="shared" si="1"/>
        <v>0.21383021441892947</v>
      </c>
    </row>
    <row r="145" spans="13:16" x14ac:dyDescent="0.25">
      <c r="M145">
        <v>5.5104987461284747</v>
      </c>
      <c r="N145">
        <v>6.3373548322418198</v>
      </c>
      <c r="O145">
        <f t="shared" si="0"/>
        <v>0.48950125387152532</v>
      </c>
      <c r="P145">
        <f t="shared" si="1"/>
        <v>0.26264516775817981</v>
      </c>
    </row>
    <row r="146" spans="13:16" x14ac:dyDescent="0.25">
      <c r="M146">
        <v>5.2360806749293101</v>
      </c>
      <c r="N146">
        <v>8.202755570089689</v>
      </c>
      <c r="O146">
        <f t="shared" si="0"/>
        <v>-0.23608067492931006</v>
      </c>
      <c r="P146">
        <f t="shared" si="1"/>
        <v>0.39724442991031061</v>
      </c>
    </row>
    <row r="147" spans="13:16" x14ac:dyDescent="0.25">
      <c r="M147">
        <v>5.9822957818574078</v>
      </c>
      <c r="N147">
        <v>7.8055195620241973</v>
      </c>
      <c r="O147">
        <f t="shared" si="0"/>
        <v>1.7704218142592154E-2</v>
      </c>
      <c r="P147">
        <f t="shared" si="1"/>
        <v>-0.20551956202419763</v>
      </c>
    </row>
    <row r="148" spans="13:16" x14ac:dyDescent="0.25">
      <c r="M148">
        <v>5.6523716089282443</v>
      </c>
      <c r="N148">
        <v>8.0115112138681432</v>
      </c>
      <c r="O148">
        <f t="shared" si="0"/>
        <v>-0.65237160892824431</v>
      </c>
      <c r="P148">
        <f t="shared" si="1"/>
        <v>-0.31151121386814307</v>
      </c>
    </row>
    <row r="149" spans="13:16" x14ac:dyDescent="0.25">
      <c r="M149">
        <v>5.536412813634386</v>
      </c>
      <c r="N149">
        <v>9.7926779460275348</v>
      </c>
      <c r="O149">
        <f t="shared" si="0"/>
        <v>-0.53641281363438598</v>
      </c>
      <c r="P149">
        <f t="shared" si="1"/>
        <v>0.40732205397246446</v>
      </c>
    </row>
    <row r="150" spans="13:16" x14ac:dyDescent="0.25">
      <c r="M150">
        <v>5.6183307266836184</v>
      </c>
      <c r="N150">
        <v>8.2268349938900869</v>
      </c>
      <c r="O150">
        <f t="shared" si="0"/>
        <v>-0.61833072668361844</v>
      </c>
      <c r="P150">
        <f t="shared" si="1"/>
        <v>-0.72683499389008688</v>
      </c>
    </row>
    <row r="151" spans="13:16" x14ac:dyDescent="0.25">
      <c r="M151">
        <v>5.2507571992093407</v>
      </c>
      <c r="N151">
        <v>7.9400739086375181</v>
      </c>
      <c r="O151">
        <f t="shared" si="0"/>
        <v>-0.2507571992093407</v>
      </c>
      <c r="P151">
        <f t="shared" si="1"/>
        <v>-0.14007390863751823</v>
      </c>
    </row>
    <row r="152" spans="13:16" x14ac:dyDescent="0.25">
      <c r="M152">
        <v>5.1809309444164748</v>
      </c>
      <c r="N152">
        <v>6.9045495951778904</v>
      </c>
      <c r="O152">
        <f t="shared" si="0"/>
        <v>0.81906905558352516</v>
      </c>
      <c r="P152">
        <f t="shared" si="1"/>
        <v>0.39545040482210947</v>
      </c>
    </row>
    <row r="153" spans="13:16" x14ac:dyDescent="0.25">
      <c r="M153">
        <v>5.2236511259205045</v>
      </c>
      <c r="N153">
        <v>8.1545942942790539</v>
      </c>
      <c r="O153">
        <f t="shared" si="0"/>
        <v>-0.22365112592050451</v>
      </c>
      <c r="P153">
        <f t="shared" si="1"/>
        <v>0.6454057057209468</v>
      </c>
    </row>
    <row r="154" spans="13:16" x14ac:dyDescent="0.25">
      <c r="M154">
        <v>4.3541852026630359</v>
      </c>
      <c r="N154">
        <v>8.3127952007365913</v>
      </c>
      <c r="O154">
        <f t="shared" si="0"/>
        <v>0.64581479733696412</v>
      </c>
      <c r="P154">
        <f t="shared" si="1"/>
        <v>-0.61279520073659111</v>
      </c>
    </row>
    <row r="155" spans="13:16" x14ac:dyDescent="0.25">
      <c r="M155">
        <v>5.3716551435984385</v>
      </c>
      <c r="N155">
        <v>7.4929462437294694</v>
      </c>
      <c r="O155">
        <f t="shared" si="0"/>
        <v>1.6283448564015615</v>
      </c>
      <c r="P155">
        <f t="shared" si="1"/>
        <v>7.05375627053062E-3</v>
      </c>
    </row>
    <row r="156" spans="13:16" x14ac:dyDescent="0.25">
      <c r="M156">
        <v>5.0362350709343193</v>
      </c>
      <c r="N156">
        <v>7.286167758591608</v>
      </c>
      <c r="O156">
        <f t="shared" si="0"/>
        <v>-3.6235070934319324E-2</v>
      </c>
      <c r="P156">
        <f t="shared" si="1"/>
        <v>-0.28616775859160803</v>
      </c>
    </row>
    <row r="157" spans="13:16" x14ac:dyDescent="0.25">
      <c r="M157">
        <v>5.4510344129520876</v>
      </c>
      <c r="N157">
        <v>7.0749023782065965</v>
      </c>
      <c r="O157">
        <f t="shared" si="0"/>
        <v>-0.45103441295208757</v>
      </c>
      <c r="P157">
        <f t="shared" si="1"/>
        <v>0.12509762179340367</v>
      </c>
    </row>
    <row r="158" spans="13:16" x14ac:dyDescent="0.25">
      <c r="M158">
        <v>5.4510344129520876</v>
      </c>
      <c r="N158">
        <v>7.0749023782065965</v>
      </c>
      <c r="O158">
        <f t="shared" ref="O158:O172" si="2">L73-M158</f>
        <v>-0.45103441295208757</v>
      </c>
      <c r="P158">
        <f t="shared" ref="P158:P172" si="3">M73-N158</f>
        <v>0.12509762179340367</v>
      </c>
    </row>
    <row r="159" spans="13:16" x14ac:dyDescent="0.25">
      <c r="M159">
        <v>5.3409945902640636</v>
      </c>
      <c r="N159">
        <v>7.3495466527057385</v>
      </c>
      <c r="O159">
        <f t="shared" si="2"/>
        <v>-0.34099459026406365</v>
      </c>
      <c r="P159">
        <f t="shared" si="3"/>
        <v>0.15045334729426152</v>
      </c>
    </row>
    <row r="160" spans="13:16" x14ac:dyDescent="0.25">
      <c r="M160">
        <v>5.4018612766047704</v>
      </c>
      <c r="N160">
        <v>7.5126439760918977</v>
      </c>
      <c r="O160">
        <f t="shared" si="2"/>
        <v>-0.40186127660477045</v>
      </c>
      <c r="P160">
        <f t="shared" si="3"/>
        <v>-0.91264397609189807</v>
      </c>
    </row>
    <row r="161" spans="13:16" x14ac:dyDescent="0.25">
      <c r="M161">
        <v>5.7499315814181395</v>
      </c>
      <c r="N161">
        <v>9.2010814216625061</v>
      </c>
      <c r="O161">
        <f t="shared" si="2"/>
        <v>-0.74993158141813954</v>
      </c>
      <c r="P161">
        <f t="shared" si="3"/>
        <v>9.8918578337494623E-2</v>
      </c>
    </row>
    <row r="162" spans="13:16" x14ac:dyDescent="0.25">
      <c r="M162">
        <v>5.4183718280993123</v>
      </c>
      <c r="N162">
        <v>7.496063506612777</v>
      </c>
      <c r="O162">
        <f t="shared" si="2"/>
        <v>0.58162817190068772</v>
      </c>
      <c r="P162">
        <f t="shared" si="3"/>
        <v>0.50393649338722302</v>
      </c>
    </row>
    <row r="163" spans="13:16" x14ac:dyDescent="0.25">
      <c r="M163">
        <v>5.5303483564296023</v>
      </c>
      <c r="N163">
        <v>7.8887190376675047</v>
      </c>
      <c r="O163">
        <f t="shared" si="2"/>
        <v>0.46965164357039768</v>
      </c>
      <c r="P163">
        <f t="shared" si="3"/>
        <v>-0.18871903766750453</v>
      </c>
    </row>
    <row r="164" spans="13:16" x14ac:dyDescent="0.25">
      <c r="M164">
        <v>4.6775515035326309</v>
      </c>
      <c r="N164">
        <v>7.2623171303255338</v>
      </c>
      <c r="O164">
        <f t="shared" si="2"/>
        <v>0.32244849646736906</v>
      </c>
      <c r="P164">
        <f t="shared" si="3"/>
        <v>0.43768286967446635</v>
      </c>
    </row>
    <row r="165" spans="13:16" x14ac:dyDescent="0.25">
      <c r="M165">
        <v>4.7186448113116235</v>
      </c>
      <c r="N165">
        <v>7.3462684141872705</v>
      </c>
      <c r="O165">
        <f t="shared" si="2"/>
        <v>0.2813551886883765</v>
      </c>
      <c r="P165">
        <f t="shared" si="3"/>
        <v>0.35373158581272968</v>
      </c>
    </row>
    <row r="166" spans="13:16" x14ac:dyDescent="0.25">
      <c r="M166">
        <v>4.9560653269552581</v>
      </c>
      <c r="N166">
        <v>8.4491386111968652</v>
      </c>
      <c r="O166">
        <f t="shared" si="2"/>
        <v>-0.95606532695525814</v>
      </c>
      <c r="P166">
        <f t="shared" si="3"/>
        <v>-0.14913861119686445</v>
      </c>
    </row>
    <row r="167" spans="13:16" x14ac:dyDescent="0.25">
      <c r="M167">
        <v>5.3811652184566263</v>
      </c>
      <c r="N167">
        <v>9.2532923816393051</v>
      </c>
      <c r="O167">
        <f t="shared" si="2"/>
        <v>-0.38116521845662632</v>
      </c>
      <c r="P167">
        <f t="shared" si="3"/>
        <v>0.44670761836069417</v>
      </c>
    </row>
    <row r="168" spans="13:16" x14ac:dyDescent="0.25">
      <c r="M168">
        <v>4.9583820790128161</v>
      </c>
      <c r="N168">
        <v>8.9210949971809619</v>
      </c>
      <c r="O168">
        <f t="shared" si="2"/>
        <v>4.1617920987183865E-2</v>
      </c>
      <c r="P168">
        <f t="shared" si="3"/>
        <v>-0.12109499718096117</v>
      </c>
    </row>
    <row r="169" spans="13:16" x14ac:dyDescent="0.25">
      <c r="M169">
        <v>4.9583820790128161</v>
      </c>
      <c r="N169">
        <v>8.9210949971809619</v>
      </c>
      <c r="O169">
        <f t="shared" si="2"/>
        <v>4.1617920987183865E-2</v>
      </c>
      <c r="P169">
        <f t="shared" si="3"/>
        <v>-0.12109499718096117</v>
      </c>
    </row>
    <row r="170" spans="13:16" x14ac:dyDescent="0.25">
      <c r="M170">
        <v>5.3331510212886535</v>
      </c>
      <c r="N170">
        <v>7.0909927127365942</v>
      </c>
      <c r="O170">
        <f t="shared" si="2"/>
        <v>0.66684897871134652</v>
      </c>
      <c r="P170">
        <f t="shared" si="3"/>
        <v>-0.29099271273659433</v>
      </c>
    </row>
    <row r="171" spans="13:16" x14ac:dyDescent="0.25">
      <c r="M171">
        <v>4.730293021113539</v>
      </c>
      <c r="N171">
        <v>6.8630207940371859</v>
      </c>
      <c r="O171">
        <f t="shared" si="2"/>
        <v>0.269706978886461</v>
      </c>
      <c r="P171">
        <f t="shared" si="3"/>
        <v>-0.16302079403718572</v>
      </c>
    </row>
    <row r="172" spans="13:16" x14ac:dyDescent="0.25">
      <c r="M172">
        <v>4.7932871715514294</v>
      </c>
      <c r="N172">
        <v>8.0930003390622218</v>
      </c>
      <c r="O172">
        <f t="shared" si="2"/>
        <v>-0.79328717155142936</v>
      </c>
      <c r="P172">
        <f t="shared" si="3"/>
        <v>0.20699966093777888</v>
      </c>
    </row>
  </sheetData>
  <mergeCells count="3">
    <mergeCell ref="B2:K3"/>
    <mergeCell ref="D5:H6"/>
    <mergeCell ref="R2:V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72"/>
  <sheetViews>
    <sheetView tabSelected="1" topLeftCell="J82" workbookViewId="0">
      <selection activeCell="N92" sqref="N92"/>
    </sheetView>
  </sheetViews>
  <sheetFormatPr defaultRowHeight="15" x14ac:dyDescent="0.25"/>
  <cols>
    <col min="1" max="1" width="11.28515625" customWidth="1"/>
    <col min="11" max="11" width="13.28515625" customWidth="1"/>
    <col min="12" max="12" width="18.140625" customWidth="1"/>
    <col min="13" max="13" width="15.140625" customWidth="1"/>
    <col min="14" max="14" width="12" customWidth="1"/>
  </cols>
  <sheetData>
    <row r="1" spans="1:96" ht="15.75" thickBot="1" x14ac:dyDescent="0.3"/>
    <row r="2" spans="1:96" x14ac:dyDescent="0.25">
      <c r="B2" s="29" t="s">
        <v>61</v>
      </c>
      <c r="C2" s="30"/>
      <c r="D2" s="30"/>
      <c r="E2" s="30"/>
      <c r="F2" s="30"/>
      <c r="G2" s="30"/>
      <c r="H2" s="30"/>
      <c r="I2" s="30"/>
      <c r="J2" s="30"/>
      <c r="K2" s="31"/>
      <c r="R2" s="41" t="s">
        <v>64</v>
      </c>
      <c r="S2" s="42"/>
      <c r="T2" s="42"/>
      <c r="U2" s="42"/>
      <c r="V2" s="43"/>
    </row>
    <row r="3" spans="1:96" ht="15.75" thickBot="1" x14ac:dyDescent="0.3">
      <c r="B3" s="32"/>
      <c r="C3" s="33"/>
      <c r="D3" s="33"/>
      <c r="E3" s="33"/>
      <c r="F3" s="33"/>
      <c r="G3" s="33"/>
      <c r="H3" s="33"/>
      <c r="I3" s="33"/>
      <c r="J3" s="33"/>
      <c r="K3" s="34"/>
      <c r="R3" s="44"/>
      <c r="S3" s="45"/>
      <c r="T3" s="45"/>
      <c r="U3" s="45"/>
      <c r="V3" s="46"/>
    </row>
    <row r="4" spans="1:96" ht="15.75" thickBot="1" x14ac:dyDescent="0.3"/>
    <row r="5" spans="1:96" x14ac:dyDescent="0.25">
      <c r="D5" s="35" t="s">
        <v>63</v>
      </c>
      <c r="E5" s="36"/>
      <c r="F5" s="36"/>
      <c r="G5" s="36"/>
      <c r="H5" s="37"/>
      <c r="P5" t="s">
        <v>12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6" ht="15.75" thickBot="1" x14ac:dyDescent="0.3">
      <c r="D6" s="38"/>
      <c r="E6" s="39"/>
      <c r="F6" s="39"/>
      <c r="G6" s="39"/>
      <c r="H6" s="40"/>
      <c r="P6" t="s">
        <v>0</v>
      </c>
      <c r="Q6">
        <v>7.4</v>
      </c>
      <c r="R6">
        <v>7.8</v>
      </c>
      <c r="S6">
        <v>7.8</v>
      </c>
      <c r="T6">
        <v>11.2</v>
      </c>
      <c r="U6">
        <v>7.4</v>
      </c>
      <c r="V6">
        <v>7.4</v>
      </c>
      <c r="W6">
        <v>7.9</v>
      </c>
      <c r="X6">
        <v>7.3</v>
      </c>
      <c r="Y6">
        <v>7.8</v>
      </c>
      <c r="Z6">
        <v>7.5</v>
      </c>
      <c r="AA6">
        <v>6.7</v>
      </c>
      <c r="AB6">
        <v>7.5</v>
      </c>
      <c r="AC6">
        <v>5.6</v>
      </c>
      <c r="AD6">
        <v>7.8</v>
      </c>
      <c r="AE6">
        <v>8.9</v>
      </c>
      <c r="AF6">
        <v>8.9</v>
      </c>
      <c r="AG6">
        <v>8.5</v>
      </c>
      <c r="AH6">
        <v>8.1</v>
      </c>
      <c r="AI6">
        <v>7.4</v>
      </c>
      <c r="AJ6">
        <v>7.9</v>
      </c>
      <c r="AK6">
        <v>8.9</v>
      </c>
      <c r="AL6">
        <v>7.6</v>
      </c>
      <c r="AM6">
        <v>7.9</v>
      </c>
      <c r="AN6">
        <v>8.5</v>
      </c>
      <c r="AO6">
        <v>6.9</v>
      </c>
      <c r="AP6">
        <v>6.3</v>
      </c>
      <c r="AQ6">
        <v>7.6</v>
      </c>
      <c r="AR6">
        <v>7.9</v>
      </c>
      <c r="AS6">
        <v>7.1</v>
      </c>
      <c r="AT6">
        <v>7.8</v>
      </c>
      <c r="AU6">
        <v>6.7</v>
      </c>
      <c r="AV6">
        <v>6.9</v>
      </c>
      <c r="AW6">
        <v>8.3000000000000007</v>
      </c>
      <c r="AX6">
        <v>6.9</v>
      </c>
      <c r="AY6">
        <v>5.2</v>
      </c>
      <c r="AZ6">
        <v>7.8</v>
      </c>
      <c r="BA6">
        <v>7.8</v>
      </c>
      <c r="BB6">
        <v>8.1</v>
      </c>
      <c r="BC6">
        <v>5.7</v>
      </c>
      <c r="BD6">
        <v>7.3</v>
      </c>
      <c r="BE6">
        <v>7.3</v>
      </c>
      <c r="BF6">
        <v>8.8000000000000007</v>
      </c>
      <c r="BG6">
        <v>7.5</v>
      </c>
      <c r="BH6">
        <v>8.1</v>
      </c>
      <c r="BI6">
        <v>6.8</v>
      </c>
      <c r="BJ6">
        <v>4.5999999999999996</v>
      </c>
      <c r="BK6">
        <v>7.7</v>
      </c>
      <c r="BL6">
        <v>8.6999999999999993</v>
      </c>
      <c r="BM6">
        <v>6.4</v>
      </c>
      <c r="BN6">
        <v>5.6</v>
      </c>
      <c r="BO6">
        <v>8.8000000000000007</v>
      </c>
      <c r="BP6">
        <v>6.6</v>
      </c>
      <c r="BQ6">
        <v>6.6</v>
      </c>
      <c r="BR6">
        <v>8.6</v>
      </c>
      <c r="BS6">
        <v>7.6</v>
      </c>
      <c r="BT6">
        <v>7.7</v>
      </c>
      <c r="BU6">
        <v>10.199999999999999</v>
      </c>
      <c r="BV6">
        <v>7.5</v>
      </c>
      <c r="BW6">
        <v>7.8</v>
      </c>
      <c r="BX6">
        <v>7.3</v>
      </c>
      <c r="BY6">
        <v>8.8000000000000007</v>
      </c>
      <c r="BZ6">
        <v>7.7</v>
      </c>
      <c r="CA6">
        <v>7.5</v>
      </c>
      <c r="CB6">
        <v>7</v>
      </c>
      <c r="CC6">
        <v>7.2</v>
      </c>
      <c r="CD6">
        <v>7.2</v>
      </c>
      <c r="CE6">
        <v>7.5</v>
      </c>
      <c r="CF6">
        <v>6.6</v>
      </c>
      <c r="CG6">
        <v>9.3000000000000007</v>
      </c>
      <c r="CH6">
        <v>8</v>
      </c>
      <c r="CI6">
        <v>7.7</v>
      </c>
      <c r="CJ6">
        <v>7.7</v>
      </c>
      <c r="CK6">
        <v>7.7</v>
      </c>
      <c r="CL6">
        <v>8.3000000000000007</v>
      </c>
      <c r="CM6">
        <v>9.6999999999999993</v>
      </c>
      <c r="CN6">
        <v>8.8000000000000007</v>
      </c>
      <c r="CO6">
        <v>8.8000000000000007</v>
      </c>
      <c r="CP6">
        <v>6.8</v>
      </c>
      <c r="CQ6">
        <v>6.7</v>
      </c>
      <c r="CR6">
        <v>8.3000000000000007</v>
      </c>
    </row>
    <row r="7" spans="1:96" x14ac:dyDescent="0.25">
      <c r="A7" t="s">
        <v>12</v>
      </c>
      <c r="B7" t="s">
        <v>0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</v>
      </c>
      <c r="P7" t="s">
        <v>2</v>
      </c>
      <c r="Q7">
        <v>0</v>
      </c>
      <c r="R7">
        <v>0</v>
      </c>
      <c r="S7">
        <v>0.04</v>
      </c>
      <c r="T7">
        <v>0.56000000000000005</v>
      </c>
      <c r="U7">
        <v>0</v>
      </c>
      <c r="V7">
        <v>0</v>
      </c>
      <c r="W7">
        <v>0.06</v>
      </c>
      <c r="X7">
        <v>0</v>
      </c>
      <c r="Y7">
        <v>0.02</v>
      </c>
      <c r="Z7">
        <v>0.36</v>
      </c>
      <c r="AA7">
        <v>0.08</v>
      </c>
      <c r="AB7">
        <v>0.36</v>
      </c>
      <c r="AC7">
        <v>0</v>
      </c>
      <c r="AD7">
        <v>0.28999999999999998</v>
      </c>
      <c r="AE7">
        <v>0.18</v>
      </c>
      <c r="AF7">
        <v>0.19</v>
      </c>
      <c r="AG7">
        <v>0.56000000000000005</v>
      </c>
      <c r="AH7">
        <v>0.28000000000000003</v>
      </c>
      <c r="AI7">
        <v>0.08</v>
      </c>
      <c r="AJ7">
        <v>0.51</v>
      </c>
      <c r="AK7">
        <v>0.48</v>
      </c>
      <c r="AL7">
        <v>0.31</v>
      </c>
      <c r="AM7">
        <v>0.21</v>
      </c>
      <c r="AN7">
        <v>0.11</v>
      </c>
      <c r="AO7">
        <v>0.14000000000000001</v>
      </c>
      <c r="AP7">
        <v>0.16</v>
      </c>
      <c r="AQ7">
        <v>0.24</v>
      </c>
      <c r="AR7">
        <v>0.21</v>
      </c>
      <c r="AS7">
        <v>0</v>
      </c>
      <c r="AT7">
        <v>0</v>
      </c>
      <c r="AU7">
        <v>7.0000000000000007E-2</v>
      </c>
      <c r="AV7">
        <v>0</v>
      </c>
      <c r="AW7">
        <v>0.12</v>
      </c>
      <c r="AX7">
        <v>0.12</v>
      </c>
      <c r="AY7">
        <v>0.25</v>
      </c>
      <c r="AZ7">
        <v>0</v>
      </c>
      <c r="BA7">
        <v>0.14000000000000001</v>
      </c>
      <c r="BB7">
        <v>0.28000000000000003</v>
      </c>
      <c r="BC7">
        <v>0.09</v>
      </c>
      <c r="BD7">
        <v>0.36</v>
      </c>
      <c r="BE7">
        <v>0.36</v>
      </c>
      <c r="BF7">
        <v>0.3</v>
      </c>
      <c r="BG7">
        <v>0.2</v>
      </c>
      <c r="BH7">
        <v>0.22</v>
      </c>
      <c r="BI7">
        <v>0.02</v>
      </c>
      <c r="BJ7">
        <v>0.15</v>
      </c>
      <c r="BK7">
        <v>0.43</v>
      </c>
      <c r="BL7">
        <v>0.52</v>
      </c>
      <c r="BM7">
        <v>0.23</v>
      </c>
      <c r="BN7">
        <v>0.37</v>
      </c>
      <c r="BO7">
        <v>0.26</v>
      </c>
      <c r="BP7">
        <v>0.04</v>
      </c>
      <c r="BQ7">
        <v>0.04</v>
      </c>
      <c r="BR7">
        <v>0.36</v>
      </c>
      <c r="BS7">
        <v>0.15</v>
      </c>
      <c r="BT7">
        <v>0.04</v>
      </c>
      <c r="BU7">
        <v>0.56999999999999995</v>
      </c>
      <c r="BV7">
        <v>0.12</v>
      </c>
      <c r="BW7">
        <v>0.18</v>
      </c>
      <c r="BX7">
        <v>0.31</v>
      </c>
      <c r="BY7">
        <v>0.4</v>
      </c>
      <c r="BZ7">
        <v>0.49</v>
      </c>
      <c r="CA7">
        <v>0.16</v>
      </c>
      <c r="CB7">
        <v>0.05</v>
      </c>
      <c r="CC7">
        <v>0.05</v>
      </c>
      <c r="CD7">
        <v>0.05</v>
      </c>
      <c r="CE7">
        <v>0.11</v>
      </c>
      <c r="CF7">
        <v>7.0000000000000007E-2</v>
      </c>
      <c r="CG7">
        <v>0.56999999999999995</v>
      </c>
      <c r="CH7">
        <v>0.05</v>
      </c>
      <c r="CI7">
        <v>0.08</v>
      </c>
      <c r="CJ7">
        <v>0.23</v>
      </c>
      <c r="CK7">
        <v>0.22</v>
      </c>
      <c r="CL7">
        <v>0.26</v>
      </c>
      <c r="CM7">
        <v>0.54</v>
      </c>
      <c r="CN7">
        <v>0.64</v>
      </c>
      <c r="CO7">
        <v>0.64</v>
      </c>
      <c r="CP7">
        <v>0</v>
      </c>
      <c r="CQ7">
        <v>0.12</v>
      </c>
      <c r="CR7">
        <v>0.2</v>
      </c>
    </row>
    <row r="8" spans="1:96" x14ac:dyDescent="0.25">
      <c r="A8">
        <v>1</v>
      </c>
      <c r="B8">
        <v>7.4</v>
      </c>
      <c r="C8">
        <v>0</v>
      </c>
      <c r="D8">
        <v>1.9</v>
      </c>
      <c r="E8">
        <v>7.5999999999999998E-2</v>
      </c>
      <c r="F8">
        <v>11</v>
      </c>
      <c r="G8">
        <v>34</v>
      </c>
      <c r="H8">
        <v>0.99780000000000002</v>
      </c>
      <c r="I8">
        <v>3.51</v>
      </c>
      <c r="J8">
        <v>0.56000000000000005</v>
      </c>
      <c r="K8">
        <v>9.4</v>
      </c>
      <c r="L8">
        <v>5</v>
      </c>
      <c r="M8">
        <v>0.7</v>
      </c>
      <c r="P8" t="s">
        <v>3</v>
      </c>
      <c r="Q8">
        <v>1.9</v>
      </c>
      <c r="R8">
        <v>2.6</v>
      </c>
      <c r="S8">
        <v>2.2999999999999998</v>
      </c>
      <c r="T8">
        <v>1.9</v>
      </c>
      <c r="U8">
        <v>1.9</v>
      </c>
      <c r="V8">
        <v>1.8</v>
      </c>
      <c r="W8">
        <v>1.6</v>
      </c>
      <c r="X8">
        <v>1.2</v>
      </c>
      <c r="Y8">
        <v>2</v>
      </c>
      <c r="Z8">
        <v>6.1</v>
      </c>
      <c r="AA8">
        <v>1.8</v>
      </c>
      <c r="AB8">
        <v>6.1</v>
      </c>
      <c r="AC8">
        <v>1.6</v>
      </c>
      <c r="AD8">
        <v>1.6</v>
      </c>
      <c r="AE8">
        <v>3.8</v>
      </c>
      <c r="AF8">
        <v>3.9</v>
      </c>
      <c r="AG8">
        <v>1.8</v>
      </c>
      <c r="AH8">
        <v>1.7</v>
      </c>
      <c r="AI8">
        <v>4.4000000000000004</v>
      </c>
      <c r="AJ8">
        <v>1.8</v>
      </c>
      <c r="AK8">
        <v>1.8</v>
      </c>
      <c r="AL8">
        <v>2.2999999999999998</v>
      </c>
      <c r="AM8">
        <v>1.6</v>
      </c>
      <c r="AN8">
        <v>2.2999999999999998</v>
      </c>
      <c r="AO8">
        <v>2.4</v>
      </c>
      <c r="AP8">
        <v>1.4</v>
      </c>
      <c r="AQ8">
        <v>1.8</v>
      </c>
      <c r="AR8">
        <v>1.6</v>
      </c>
      <c r="AS8">
        <v>1.9</v>
      </c>
      <c r="AT8">
        <v>2</v>
      </c>
      <c r="AU8">
        <v>2.4</v>
      </c>
      <c r="AV8">
        <v>2.5</v>
      </c>
      <c r="AW8">
        <v>2.2999999999999998</v>
      </c>
      <c r="AX8">
        <v>10.7</v>
      </c>
      <c r="AY8">
        <v>1.8</v>
      </c>
      <c r="AZ8">
        <v>5.5</v>
      </c>
      <c r="BA8">
        <v>2.4</v>
      </c>
      <c r="BB8">
        <v>2.1</v>
      </c>
      <c r="BC8">
        <v>1.5</v>
      </c>
      <c r="BD8">
        <v>5.9</v>
      </c>
      <c r="BE8">
        <v>5.9</v>
      </c>
      <c r="BF8">
        <v>2.8</v>
      </c>
      <c r="BG8">
        <v>2.6</v>
      </c>
      <c r="BH8">
        <v>2.2000000000000002</v>
      </c>
      <c r="BI8">
        <v>1.8</v>
      </c>
      <c r="BJ8">
        <v>2.1</v>
      </c>
      <c r="BK8">
        <v>2.2000000000000002</v>
      </c>
      <c r="BL8">
        <v>1.6</v>
      </c>
      <c r="BM8">
        <v>1.6</v>
      </c>
      <c r="BN8">
        <v>1.4</v>
      </c>
      <c r="BO8">
        <v>1.7</v>
      </c>
      <c r="BP8">
        <v>2.2000000000000002</v>
      </c>
      <c r="BQ8">
        <v>2.1</v>
      </c>
      <c r="BR8">
        <v>3</v>
      </c>
      <c r="BS8">
        <v>2.8</v>
      </c>
      <c r="BT8">
        <v>3.8</v>
      </c>
      <c r="BU8">
        <v>3.4</v>
      </c>
      <c r="BV8">
        <v>5.0999999999999996</v>
      </c>
      <c r="BW8">
        <v>2.2999999999999998</v>
      </c>
      <c r="BX8">
        <v>2.4</v>
      </c>
      <c r="BY8">
        <v>2.2000000000000002</v>
      </c>
      <c r="BZ8">
        <v>1.8</v>
      </c>
      <c r="CA8">
        <v>1.9</v>
      </c>
      <c r="CB8">
        <v>2</v>
      </c>
      <c r="CC8">
        <v>4.6500000000000004</v>
      </c>
      <c r="CD8">
        <v>4.6500000000000004</v>
      </c>
      <c r="CE8">
        <v>1.5</v>
      </c>
      <c r="CF8">
        <v>1.6</v>
      </c>
      <c r="CG8">
        <v>2</v>
      </c>
      <c r="CH8">
        <v>1.9</v>
      </c>
      <c r="CI8">
        <v>1.9</v>
      </c>
      <c r="CJ8">
        <v>2.1</v>
      </c>
      <c r="CK8">
        <v>1.9</v>
      </c>
      <c r="CL8">
        <v>2.1</v>
      </c>
      <c r="CM8">
        <v>2.5</v>
      </c>
      <c r="CN8">
        <v>2.2000000000000002</v>
      </c>
      <c r="CO8">
        <v>2.2000000000000002</v>
      </c>
      <c r="CP8">
        <v>2.4</v>
      </c>
      <c r="CQ8">
        <v>2</v>
      </c>
      <c r="CR8">
        <v>1.5</v>
      </c>
    </row>
    <row r="9" spans="1:96" x14ac:dyDescent="0.25">
      <c r="A9">
        <v>1</v>
      </c>
      <c r="B9">
        <v>7.8</v>
      </c>
      <c r="C9">
        <v>0</v>
      </c>
      <c r="D9">
        <v>2.6</v>
      </c>
      <c r="E9">
        <v>9.8000000000000004E-2</v>
      </c>
      <c r="F9">
        <v>25</v>
      </c>
      <c r="G9">
        <v>67</v>
      </c>
      <c r="H9">
        <v>0.99680000000000002</v>
      </c>
      <c r="I9">
        <v>3.2</v>
      </c>
      <c r="J9">
        <v>0.68</v>
      </c>
      <c r="K9">
        <v>9.8000000000000007</v>
      </c>
      <c r="L9">
        <v>5</v>
      </c>
      <c r="M9">
        <v>0.88</v>
      </c>
      <c r="P9" t="s">
        <v>4</v>
      </c>
      <c r="Q9">
        <v>7.5999999999999998E-2</v>
      </c>
      <c r="R9">
        <v>9.8000000000000004E-2</v>
      </c>
      <c r="S9">
        <v>9.1999999999999998E-2</v>
      </c>
      <c r="T9">
        <v>7.4999999999999997E-2</v>
      </c>
      <c r="U9">
        <v>7.5999999999999998E-2</v>
      </c>
      <c r="V9">
        <v>7.4999999999999997E-2</v>
      </c>
      <c r="W9">
        <v>6.9000000000000006E-2</v>
      </c>
      <c r="X9">
        <v>6.5000000000000002E-2</v>
      </c>
      <c r="Y9">
        <v>7.2999999999999995E-2</v>
      </c>
      <c r="Z9">
        <v>7.0999999999999994E-2</v>
      </c>
      <c r="AA9">
        <v>9.6999999999999906E-2</v>
      </c>
      <c r="AB9">
        <v>7.0999999999999994E-2</v>
      </c>
      <c r="AC9">
        <v>8.8999999999999996E-2</v>
      </c>
      <c r="AD9">
        <v>0.114</v>
      </c>
      <c r="AE9">
        <v>0.17599999999999999</v>
      </c>
      <c r="AF9">
        <v>0.17</v>
      </c>
      <c r="AG9">
        <v>9.1999999999999998E-2</v>
      </c>
      <c r="AH9">
        <v>0.36799999999999999</v>
      </c>
      <c r="AI9">
        <v>8.5999999999999993E-2</v>
      </c>
      <c r="AJ9">
        <v>0.34100000000000003</v>
      </c>
      <c r="AK9">
        <v>7.6999999999999999E-2</v>
      </c>
      <c r="AL9">
        <v>8.1999999999999906E-2</v>
      </c>
      <c r="AM9">
        <v>0.106</v>
      </c>
      <c r="AN9">
        <v>8.4000000000000005E-2</v>
      </c>
      <c r="AO9">
        <v>8.5000000000000006E-2</v>
      </c>
      <c r="AP9">
        <v>0.08</v>
      </c>
      <c r="AQ9">
        <v>0.08</v>
      </c>
      <c r="AR9">
        <v>0.106</v>
      </c>
      <c r="AS9">
        <v>0.08</v>
      </c>
      <c r="AT9">
        <v>8.1999999999999906E-2</v>
      </c>
      <c r="AU9">
        <v>8.8999999999999996E-2</v>
      </c>
      <c r="AV9">
        <v>0.105</v>
      </c>
      <c r="AW9">
        <v>8.3000000000000004E-2</v>
      </c>
      <c r="AX9">
        <v>7.2999999999999995E-2</v>
      </c>
      <c r="AY9">
        <v>0.10299999999999999</v>
      </c>
      <c r="AZ9">
        <v>8.5999999999999993E-2</v>
      </c>
      <c r="BA9">
        <v>8.5999999999999993E-2</v>
      </c>
      <c r="BB9">
        <v>6.6000000000000003E-2</v>
      </c>
      <c r="BC9">
        <v>0.17199999999999999</v>
      </c>
      <c r="BD9">
        <v>7.3999999999999996E-2</v>
      </c>
      <c r="BE9">
        <v>7.3999999999999996E-2</v>
      </c>
      <c r="BF9">
        <v>8.7999999999999995E-2</v>
      </c>
      <c r="BG9">
        <v>0.33200000000000002</v>
      </c>
      <c r="BH9">
        <v>6.9000000000000006E-2</v>
      </c>
      <c r="BI9">
        <v>0.05</v>
      </c>
      <c r="BJ9">
        <v>5.3999999999999999E-2</v>
      </c>
      <c r="BK9">
        <v>0.114</v>
      </c>
      <c r="BL9">
        <v>0.113</v>
      </c>
      <c r="BM9">
        <v>6.6000000000000003E-2</v>
      </c>
      <c r="BN9">
        <v>7.3999999999999996E-2</v>
      </c>
      <c r="BO9">
        <v>7.3999999999999996E-2</v>
      </c>
      <c r="BP9">
        <v>6.9000000000000006E-2</v>
      </c>
      <c r="BQ9">
        <v>6.8000000000000005E-2</v>
      </c>
      <c r="BR9">
        <v>8.1000000000000003E-2</v>
      </c>
      <c r="BS9">
        <v>0.11</v>
      </c>
      <c r="BT9">
        <v>8.4000000000000005E-2</v>
      </c>
      <c r="BU9">
        <v>7.0000000000000007E-2</v>
      </c>
      <c r="BV9">
        <v>0.111</v>
      </c>
      <c r="BW9">
        <v>7.5999999999999998E-2</v>
      </c>
      <c r="BX9">
        <v>7.3999999999999996E-2</v>
      </c>
      <c r="BY9">
        <v>7.9000000000000001E-2</v>
      </c>
      <c r="BZ9">
        <v>0.115</v>
      </c>
      <c r="CA9">
        <v>8.5000000000000006E-2</v>
      </c>
      <c r="CB9">
        <v>8.1000000000000003E-2</v>
      </c>
      <c r="CC9">
        <v>8.5999999999999993E-2</v>
      </c>
      <c r="CD9">
        <v>8.5999999999999993E-2</v>
      </c>
      <c r="CE9">
        <v>7.9000000000000001E-2</v>
      </c>
      <c r="CF9">
        <v>7.5999999999999998E-2</v>
      </c>
      <c r="CG9">
        <v>7.3999999999999996E-2</v>
      </c>
      <c r="CH9">
        <v>7.3999999999999996E-2</v>
      </c>
      <c r="CI9">
        <v>7.5999999999999998E-2</v>
      </c>
      <c r="CJ9">
        <v>8.7999999999999995E-2</v>
      </c>
      <c r="CK9">
        <v>8.4000000000000005E-2</v>
      </c>
      <c r="CL9">
        <v>8.4000000000000005E-2</v>
      </c>
      <c r="CM9">
        <v>9.4E-2</v>
      </c>
      <c r="CN9">
        <v>9.2999999999999999E-2</v>
      </c>
      <c r="CO9">
        <v>9.2999999999999999E-2</v>
      </c>
      <c r="CP9">
        <v>0.104</v>
      </c>
      <c r="CQ9">
        <v>8.5999999999999993E-2</v>
      </c>
      <c r="CR9">
        <v>0.08</v>
      </c>
    </row>
    <row r="10" spans="1:96" x14ac:dyDescent="0.25">
      <c r="A10">
        <v>1</v>
      </c>
      <c r="B10">
        <v>7.8</v>
      </c>
      <c r="C10">
        <v>0.04</v>
      </c>
      <c r="D10">
        <v>2.2999999999999998</v>
      </c>
      <c r="E10">
        <v>9.1999999999999998E-2</v>
      </c>
      <c r="F10">
        <v>15</v>
      </c>
      <c r="G10">
        <v>54</v>
      </c>
      <c r="H10">
        <v>0.997</v>
      </c>
      <c r="I10">
        <v>3.26</v>
      </c>
      <c r="J10">
        <v>0.65</v>
      </c>
      <c r="K10">
        <v>9.8000000000000007</v>
      </c>
      <c r="L10">
        <v>5</v>
      </c>
      <c r="M10">
        <v>0.76</v>
      </c>
      <c r="P10" t="s">
        <v>5</v>
      </c>
      <c r="Q10">
        <v>11</v>
      </c>
      <c r="R10">
        <v>25</v>
      </c>
      <c r="S10">
        <v>15</v>
      </c>
      <c r="T10">
        <v>17</v>
      </c>
      <c r="U10">
        <v>11</v>
      </c>
      <c r="V10">
        <v>13</v>
      </c>
      <c r="W10">
        <v>15</v>
      </c>
      <c r="X10">
        <v>15</v>
      </c>
      <c r="Y10">
        <v>9</v>
      </c>
      <c r="Z10">
        <v>17</v>
      </c>
      <c r="AA10">
        <v>15</v>
      </c>
      <c r="AB10">
        <v>17</v>
      </c>
      <c r="AC10">
        <v>16</v>
      </c>
      <c r="AD10">
        <v>9</v>
      </c>
      <c r="AE10">
        <v>52</v>
      </c>
      <c r="AF10">
        <v>51</v>
      </c>
      <c r="AG10">
        <v>35</v>
      </c>
      <c r="AH10">
        <v>16</v>
      </c>
      <c r="AI10">
        <v>6</v>
      </c>
      <c r="AJ10">
        <v>17</v>
      </c>
      <c r="AK10">
        <v>29</v>
      </c>
      <c r="AL10">
        <v>23</v>
      </c>
      <c r="AM10">
        <v>10</v>
      </c>
      <c r="AN10">
        <v>9</v>
      </c>
      <c r="AO10">
        <v>21</v>
      </c>
      <c r="AP10">
        <v>11</v>
      </c>
      <c r="AQ10">
        <v>4</v>
      </c>
      <c r="AR10">
        <v>10</v>
      </c>
      <c r="AS10">
        <v>14</v>
      </c>
      <c r="AT10">
        <v>8</v>
      </c>
      <c r="AU10">
        <v>17</v>
      </c>
      <c r="AV10">
        <v>22</v>
      </c>
      <c r="AW10">
        <v>15</v>
      </c>
      <c r="AX10">
        <v>40</v>
      </c>
      <c r="AY10">
        <v>13</v>
      </c>
      <c r="AZ10">
        <v>5</v>
      </c>
      <c r="BA10">
        <v>3</v>
      </c>
      <c r="BB10">
        <v>13</v>
      </c>
      <c r="BC10">
        <v>7</v>
      </c>
      <c r="BD10">
        <v>12</v>
      </c>
      <c r="BE10">
        <v>12</v>
      </c>
      <c r="BF10">
        <v>17</v>
      </c>
      <c r="BG10">
        <v>8</v>
      </c>
      <c r="BH10">
        <v>9</v>
      </c>
      <c r="BI10">
        <v>5</v>
      </c>
      <c r="BJ10">
        <v>8</v>
      </c>
      <c r="BK10">
        <v>22</v>
      </c>
      <c r="BL10">
        <v>12</v>
      </c>
      <c r="BM10">
        <v>5</v>
      </c>
      <c r="BN10">
        <v>12</v>
      </c>
      <c r="BO10">
        <v>4</v>
      </c>
      <c r="BP10">
        <v>8</v>
      </c>
      <c r="BQ10">
        <v>6</v>
      </c>
      <c r="BR10">
        <v>30</v>
      </c>
      <c r="BS10">
        <v>33</v>
      </c>
      <c r="BT10">
        <v>25</v>
      </c>
      <c r="BU10">
        <v>4</v>
      </c>
      <c r="BV10">
        <v>50</v>
      </c>
      <c r="BW10">
        <v>17</v>
      </c>
      <c r="BX10">
        <v>9</v>
      </c>
      <c r="BY10">
        <v>19</v>
      </c>
      <c r="BZ10">
        <v>20</v>
      </c>
      <c r="CA10">
        <v>12</v>
      </c>
      <c r="CB10">
        <v>13</v>
      </c>
      <c r="CC10">
        <v>4</v>
      </c>
      <c r="CD10">
        <v>4</v>
      </c>
      <c r="CE10">
        <v>11</v>
      </c>
      <c r="CF10">
        <v>6</v>
      </c>
      <c r="CG10">
        <v>27</v>
      </c>
      <c r="CH10">
        <v>8</v>
      </c>
      <c r="CI10">
        <v>15</v>
      </c>
      <c r="CJ10">
        <v>17</v>
      </c>
      <c r="CK10">
        <v>18</v>
      </c>
      <c r="CL10">
        <v>11</v>
      </c>
      <c r="CM10">
        <v>28</v>
      </c>
      <c r="CN10">
        <v>9</v>
      </c>
      <c r="CO10">
        <v>9</v>
      </c>
      <c r="CP10">
        <v>14</v>
      </c>
      <c r="CQ10">
        <v>12</v>
      </c>
      <c r="CR10">
        <v>27</v>
      </c>
    </row>
    <row r="11" spans="1:96" x14ac:dyDescent="0.25">
      <c r="A11">
        <v>1</v>
      </c>
      <c r="B11">
        <v>11.2</v>
      </c>
      <c r="C11">
        <v>0.56000000000000005</v>
      </c>
      <c r="D11">
        <v>1.9</v>
      </c>
      <c r="E11">
        <v>7.4999999999999997E-2</v>
      </c>
      <c r="F11">
        <v>17</v>
      </c>
      <c r="G11">
        <v>60</v>
      </c>
      <c r="H11">
        <v>0.998</v>
      </c>
      <c r="I11">
        <v>3.16</v>
      </c>
      <c r="J11">
        <v>0.57999999999999996</v>
      </c>
      <c r="K11">
        <v>9.8000000000000007</v>
      </c>
      <c r="L11">
        <v>6</v>
      </c>
      <c r="M11">
        <v>0.28000000000000003</v>
      </c>
      <c r="P11" t="s">
        <v>6</v>
      </c>
      <c r="Q11">
        <v>34</v>
      </c>
      <c r="R11">
        <v>67</v>
      </c>
      <c r="S11">
        <v>54</v>
      </c>
      <c r="T11">
        <v>60</v>
      </c>
      <c r="U11">
        <v>34</v>
      </c>
      <c r="V11">
        <v>40</v>
      </c>
      <c r="W11">
        <v>59</v>
      </c>
      <c r="X11">
        <v>21</v>
      </c>
      <c r="Y11">
        <v>18</v>
      </c>
      <c r="Z11">
        <v>102</v>
      </c>
      <c r="AA11">
        <v>65</v>
      </c>
      <c r="AB11">
        <v>102</v>
      </c>
      <c r="AC11">
        <v>59</v>
      </c>
      <c r="AD11">
        <v>29</v>
      </c>
      <c r="AE11">
        <v>145</v>
      </c>
      <c r="AF11">
        <v>148</v>
      </c>
      <c r="AG11">
        <v>103</v>
      </c>
      <c r="AH11">
        <v>56</v>
      </c>
      <c r="AI11">
        <v>29</v>
      </c>
      <c r="AJ11">
        <v>56</v>
      </c>
      <c r="AK11">
        <v>60</v>
      </c>
      <c r="AL11">
        <v>71</v>
      </c>
      <c r="AM11">
        <v>37</v>
      </c>
      <c r="AN11">
        <v>67</v>
      </c>
      <c r="AO11">
        <v>40</v>
      </c>
      <c r="AP11">
        <v>23</v>
      </c>
      <c r="AQ11">
        <v>11</v>
      </c>
      <c r="AR11">
        <v>37</v>
      </c>
      <c r="AS11">
        <v>35</v>
      </c>
      <c r="AT11">
        <v>16</v>
      </c>
      <c r="AU11">
        <v>82</v>
      </c>
      <c r="AV11">
        <v>37</v>
      </c>
      <c r="AW11">
        <v>113</v>
      </c>
      <c r="AX11">
        <v>83</v>
      </c>
      <c r="AY11">
        <v>50</v>
      </c>
      <c r="AZ11">
        <v>18</v>
      </c>
      <c r="BA11">
        <v>15</v>
      </c>
      <c r="BB11">
        <v>30</v>
      </c>
      <c r="BC11">
        <v>19</v>
      </c>
      <c r="BD11">
        <v>87</v>
      </c>
      <c r="BE11">
        <v>87</v>
      </c>
      <c r="BF11">
        <v>46</v>
      </c>
      <c r="BG11">
        <v>14</v>
      </c>
      <c r="BH11">
        <v>23</v>
      </c>
      <c r="BI11">
        <v>11</v>
      </c>
      <c r="BJ11">
        <v>65</v>
      </c>
      <c r="BK11">
        <v>114</v>
      </c>
      <c r="BL11">
        <v>37</v>
      </c>
      <c r="BM11">
        <v>12</v>
      </c>
      <c r="BN11">
        <v>96</v>
      </c>
      <c r="BO11">
        <v>23</v>
      </c>
      <c r="BP11">
        <v>15</v>
      </c>
      <c r="BQ11">
        <v>14</v>
      </c>
      <c r="BR11">
        <v>119</v>
      </c>
      <c r="BS11">
        <v>73</v>
      </c>
      <c r="BT11">
        <v>45</v>
      </c>
      <c r="BU11">
        <v>10</v>
      </c>
      <c r="BV11">
        <v>110</v>
      </c>
      <c r="BW11">
        <v>54</v>
      </c>
      <c r="BX11">
        <v>46</v>
      </c>
      <c r="BY11">
        <v>52</v>
      </c>
      <c r="BZ11">
        <v>112</v>
      </c>
      <c r="CA11">
        <v>35</v>
      </c>
      <c r="CB11">
        <v>54</v>
      </c>
      <c r="CC11">
        <v>11</v>
      </c>
      <c r="CD11">
        <v>11</v>
      </c>
      <c r="CE11">
        <v>39</v>
      </c>
      <c r="CF11">
        <v>15</v>
      </c>
      <c r="CG11">
        <v>65</v>
      </c>
      <c r="CH11">
        <v>19</v>
      </c>
      <c r="CI11">
        <v>27</v>
      </c>
      <c r="CJ11">
        <v>96</v>
      </c>
      <c r="CK11">
        <v>94</v>
      </c>
      <c r="CL11">
        <v>43</v>
      </c>
      <c r="CM11">
        <v>83</v>
      </c>
      <c r="CN11">
        <v>42</v>
      </c>
      <c r="CO11">
        <v>42</v>
      </c>
      <c r="CP11">
        <v>30</v>
      </c>
      <c r="CQ11">
        <v>80</v>
      </c>
      <c r="CR11">
        <v>119</v>
      </c>
    </row>
    <row r="12" spans="1:96" x14ac:dyDescent="0.25">
      <c r="A12">
        <v>1</v>
      </c>
      <c r="B12">
        <v>7.4</v>
      </c>
      <c r="C12">
        <v>0</v>
      </c>
      <c r="D12">
        <v>1.9</v>
      </c>
      <c r="E12">
        <v>7.5999999999999998E-2</v>
      </c>
      <c r="F12">
        <v>11</v>
      </c>
      <c r="G12">
        <v>34</v>
      </c>
      <c r="H12">
        <v>0.99780000000000002</v>
      </c>
      <c r="I12">
        <v>3.51</v>
      </c>
      <c r="J12">
        <v>0.56000000000000005</v>
      </c>
      <c r="K12">
        <v>9.4</v>
      </c>
      <c r="L12">
        <v>5</v>
      </c>
      <c r="M12">
        <v>0.7</v>
      </c>
      <c r="P12" t="s">
        <v>7</v>
      </c>
      <c r="Q12">
        <v>0.99780000000000002</v>
      </c>
      <c r="R12">
        <v>0.99680000000000002</v>
      </c>
      <c r="S12">
        <v>0.997</v>
      </c>
      <c r="T12">
        <v>0.998</v>
      </c>
      <c r="U12">
        <v>0.99780000000000002</v>
      </c>
      <c r="V12">
        <v>0.99780000000000002</v>
      </c>
      <c r="W12">
        <v>0.99639999999999995</v>
      </c>
      <c r="X12">
        <v>0.99460000000000004</v>
      </c>
      <c r="Y12">
        <v>0.99680000000000002</v>
      </c>
      <c r="Z12">
        <v>0.99780000000000002</v>
      </c>
      <c r="AA12">
        <v>0.99590000000000001</v>
      </c>
      <c r="AB12">
        <v>0.99780000000000002</v>
      </c>
      <c r="AC12">
        <v>0.99429999999999996</v>
      </c>
      <c r="AD12">
        <v>0.99739999999999995</v>
      </c>
      <c r="AE12">
        <v>0.99860000000000004</v>
      </c>
      <c r="AF12">
        <v>0.99860000000000004</v>
      </c>
      <c r="AG12">
        <v>0.99690000000000001</v>
      </c>
      <c r="AH12">
        <v>0.99680000000000002</v>
      </c>
      <c r="AI12">
        <v>0.99739999999999995</v>
      </c>
      <c r="AJ12">
        <v>0.99690000000000001</v>
      </c>
      <c r="AK12">
        <v>0.99680000000000002</v>
      </c>
      <c r="AL12">
        <v>0.99819999999999998</v>
      </c>
      <c r="AM12">
        <v>0.99660000000000004</v>
      </c>
      <c r="AN12">
        <v>0.99680000000000002</v>
      </c>
      <c r="AO12">
        <v>0.99680000000000002</v>
      </c>
      <c r="AP12">
        <v>0.99550000000000005</v>
      </c>
      <c r="AQ12">
        <v>0.99619999999999997</v>
      </c>
      <c r="AR12">
        <v>0.99660000000000004</v>
      </c>
      <c r="AS12">
        <v>0.99719999999999998</v>
      </c>
      <c r="AT12">
        <v>0.99639999999999995</v>
      </c>
      <c r="AU12">
        <v>0.99580000000000002</v>
      </c>
      <c r="AV12">
        <v>0.99660000000000004</v>
      </c>
      <c r="AW12">
        <v>0.99660000000000004</v>
      </c>
      <c r="AX12">
        <v>0.99929999999999997</v>
      </c>
      <c r="AY12">
        <v>0.99570000000000003</v>
      </c>
      <c r="AZ12">
        <v>0.99860000000000004</v>
      </c>
      <c r="BA12">
        <v>0.99750000000000005</v>
      </c>
      <c r="BB12">
        <v>0.99680000000000002</v>
      </c>
      <c r="BC12">
        <v>0.99399999999999999</v>
      </c>
      <c r="BD12">
        <v>0.99780000000000002</v>
      </c>
      <c r="BE12">
        <v>0.99780000000000002</v>
      </c>
      <c r="BF12">
        <v>0.99760000000000004</v>
      </c>
      <c r="BG12">
        <v>0.99680000000000002</v>
      </c>
      <c r="BH12">
        <v>0.99680000000000002</v>
      </c>
      <c r="BI12">
        <v>0.99619999999999997</v>
      </c>
      <c r="BJ12">
        <v>0.99339999999999995</v>
      </c>
      <c r="BK12">
        <v>0.997</v>
      </c>
      <c r="BL12">
        <v>0.99690000000000001</v>
      </c>
      <c r="BM12">
        <v>0.99580000000000002</v>
      </c>
      <c r="BN12">
        <v>0.99539999999999995</v>
      </c>
      <c r="BO12">
        <v>0.99709999999999999</v>
      </c>
      <c r="BP12">
        <v>0.99560000000000004</v>
      </c>
      <c r="BQ12">
        <v>0.99550000000000005</v>
      </c>
      <c r="BR12">
        <v>0.997</v>
      </c>
      <c r="BS12">
        <v>0.99550000000000005</v>
      </c>
      <c r="BT12">
        <v>0.99780000000000002</v>
      </c>
      <c r="BU12">
        <v>0.99709999999999999</v>
      </c>
      <c r="BV12">
        <v>0.99829999999999997</v>
      </c>
      <c r="BW12">
        <v>0.99750000000000005</v>
      </c>
      <c r="BX12">
        <v>0.99619999999999997</v>
      </c>
      <c r="BY12">
        <v>0.998</v>
      </c>
      <c r="BZ12">
        <v>0.99680000000000002</v>
      </c>
      <c r="CA12">
        <v>0.99680000000000002</v>
      </c>
      <c r="CB12">
        <v>0.99660000000000004</v>
      </c>
      <c r="CC12">
        <v>0.99619999999999997</v>
      </c>
      <c r="CD12">
        <v>0.99619999999999997</v>
      </c>
      <c r="CE12">
        <v>0.99680000000000002</v>
      </c>
      <c r="CF12">
        <v>0.99619999999999997</v>
      </c>
      <c r="CG12">
        <v>0.99690000000000001</v>
      </c>
      <c r="CH12">
        <v>0.99619999999999997</v>
      </c>
      <c r="CI12">
        <v>0.99670000000000003</v>
      </c>
      <c r="CJ12">
        <v>0.99619999999999997</v>
      </c>
      <c r="CK12">
        <v>0.99609999999999999</v>
      </c>
      <c r="CL12">
        <v>0.99760000000000004</v>
      </c>
      <c r="CM12">
        <v>0.99839999999999995</v>
      </c>
      <c r="CN12">
        <v>0.99860000000000004</v>
      </c>
      <c r="CO12">
        <v>0.99860000000000004</v>
      </c>
      <c r="CP12">
        <v>0.99660000000000004</v>
      </c>
      <c r="CQ12">
        <v>0.99580000000000002</v>
      </c>
      <c r="CR12">
        <v>0.99719999999999998</v>
      </c>
    </row>
    <row r="13" spans="1:96" x14ac:dyDescent="0.25">
      <c r="A13">
        <v>1</v>
      </c>
      <c r="B13">
        <v>7.4</v>
      </c>
      <c r="C13">
        <v>0</v>
      </c>
      <c r="D13">
        <v>1.8</v>
      </c>
      <c r="E13">
        <v>7.4999999999999997E-2</v>
      </c>
      <c r="F13">
        <v>13</v>
      </c>
      <c r="G13">
        <v>40</v>
      </c>
      <c r="H13">
        <v>0.99780000000000002</v>
      </c>
      <c r="I13">
        <v>3.51</v>
      </c>
      <c r="J13">
        <v>0.56000000000000005</v>
      </c>
      <c r="K13">
        <v>9.4</v>
      </c>
      <c r="L13">
        <v>5</v>
      </c>
      <c r="M13">
        <v>0.66</v>
      </c>
      <c r="P13" t="s">
        <v>8</v>
      </c>
      <c r="Q13">
        <v>3.51</v>
      </c>
      <c r="R13">
        <v>3.2</v>
      </c>
      <c r="S13">
        <v>3.26</v>
      </c>
      <c r="T13">
        <v>3.16</v>
      </c>
      <c r="U13">
        <v>3.51</v>
      </c>
      <c r="V13">
        <v>3.51</v>
      </c>
      <c r="W13">
        <v>3.3</v>
      </c>
      <c r="X13">
        <v>3.39</v>
      </c>
      <c r="Y13">
        <v>3.36</v>
      </c>
      <c r="Z13">
        <v>3.35</v>
      </c>
      <c r="AA13">
        <v>3.28</v>
      </c>
      <c r="AB13">
        <v>3.35</v>
      </c>
      <c r="AC13">
        <v>3.58</v>
      </c>
      <c r="AD13">
        <v>3.26</v>
      </c>
      <c r="AE13">
        <v>3.16</v>
      </c>
      <c r="AF13">
        <v>3.17</v>
      </c>
      <c r="AG13">
        <v>3.3</v>
      </c>
      <c r="AH13">
        <v>3.11</v>
      </c>
      <c r="AI13">
        <v>3.38</v>
      </c>
      <c r="AJ13">
        <v>3.04</v>
      </c>
      <c r="AK13">
        <v>3.39</v>
      </c>
      <c r="AL13">
        <v>3.52</v>
      </c>
      <c r="AM13">
        <v>3.17</v>
      </c>
      <c r="AN13">
        <v>3.17</v>
      </c>
      <c r="AO13">
        <v>3.43</v>
      </c>
      <c r="AP13">
        <v>3.34</v>
      </c>
      <c r="AQ13">
        <v>3.28</v>
      </c>
      <c r="AR13">
        <v>3.17</v>
      </c>
      <c r="AS13">
        <v>3.47</v>
      </c>
      <c r="AT13">
        <v>3.38</v>
      </c>
      <c r="AU13">
        <v>3.35</v>
      </c>
      <c r="AV13">
        <v>3.46</v>
      </c>
      <c r="AW13">
        <v>3.17</v>
      </c>
      <c r="AX13">
        <v>3.45</v>
      </c>
      <c r="AY13">
        <v>3.38</v>
      </c>
      <c r="AZ13">
        <v>3.4</v>
      </c>
      <c r="BA13">
        <v>3.42</v>
      </c>
      <c r="BB13">
        <v>3.23</v>
      </c>
      <c r="BC13">
        <v>3.5</v>
      </c>
      <c r="BD13">
        <v>3.33</v>
      </c>
      <c r="BE13">
        <v>3.33</v>
      </c>
      <c r="BF13">
        <v>3.26</v>
      </c>
      <c r="BG13">
        <v>3.21</v>
      </c>
      <c r="BH13">
        <v>3.3</v>
      </c>
      <c r="BI13">
        <v>3.48</v>
      </c>
      <c r="BJ13">
        <v>3.9</v>
      </c>
      <c r="BK13">
        <v>3.25</v>
      </c>
      <c r="BL13">
        <v>3.25</v>
      </c>
      <c r="BM13">
        <v>3.34</v>
      </c>
      <c r="BN13">
        <v>3.32</v>
      </c>
      <c r="BO13">
        <v>3.15</v>
      </c>
      <c r="BP13">
        <v>3.4</v>
      </c>
      <c r="BQ13">
        <v>3.39</v>
      </c>
      <c r="BR13">
        <v>3.2</v>
      </c>
      <c r="BS13">
        <v>3.17</v>
      </c>
      <c r="BT13">
        <v>3.34</v>
      </c>
      <c r="BU13">
        <v>3.04</v>
      </c>
      <c r="BV13">
        <v>3.26</v>
      </c>
      <c r="BW13">
        <v>3.43</v>
      </c>
      <c r="BX13">
        <v>3.41</v>
      </c>
      <c r="BY13">
        <v>3.44</v>
      </c>
      <c r="BZ13">
        <v>3.21</v>
      </c>
      <c r="CA13">
        <v>3.38</v>
      </c>
      <c r="CB13">
        <v>3.39</v>
      </c>
      <c r="CC13">
        <v>3.41</v>
      </c>
      <c r="CD13">
        <v>3.41</v>
      </c>
      <c r="CE13">
        <v>3.42</v>
      </c>
      <c r="CF13">
        <v>3.44</v>
      </c>
      <c r="CG13">
        <v>3.28</v>
      </c>
      <c r="CH13">
        <v>3.34</v>
      </c>
      <c r="CI13">
        <v>3.32</v>
      </c>
      <c r="CJ13">
        <v>3.32</v>
      </c>
      <c r="CK13">
        <v>3.31</v>
      </c>
      <c r="CL13">
        <v>3.31</v>
      </c>
      <c r="CM13">
        <v>3.28</v>
      </c>
      <c r="CN13">
        <v>3.54</v>
      </c>
      <c r="CO13">
        <v>3.54</v>
      </c>
      <c r="CP13">
        <v>3.52</v>
      </c>
      <c r="CQ13">
        <v>3.38</v>
      </c>
      <c r="CR13">
        <v>3.16</v>
      </c>
    </row>
    <row r="14" spans="1:96" x14ac:dyDescent="0.25">
      <c r="A14">
        <v>1</v>
      </c>
      <c r="B14">
        <v>7.9</v>
      </c>
      <c r="C14">
        <v>0.06</v>
      </c>
      <c r="D14">
        <v>1.6</v>
      </c>
      <c r="E14">
        <v>6.9000000000000006E-2</v>
      </c>
      <c r="F14">
        <v>15</v>
      </c>
      <c r="G14">
        <v>59</v>
      </c>
      <c r="H14">
        <v>0.99639999999999995</v>
      </c>
      <c r="I14">
        <v>3.3</v>
      </c>
      <c r="J14">
        <v>0.46</v>
      </c>
      <c r="K14">
        <v>9.4</v>
      </c>
      <c r="L14">
        <v>5</v>
      </c>
      <c r="M14">
        <v>0.6</v>
      </c>
      <c r="P14" t="s">
        <v>9</v>
      </c>
      <c r="Q14">
        <v>0.56000000000000005</v>
      </c>
      <c r="R14">
        <v>0.68</v>
      </c>
      <c r="S14">
        <v>0.65</v>
      </c>
      <c r="T14">
        <v>0.57999999999999996</v>
      </c>
      <c r="U14">
        <v>0.56000000000000005</v>
      </c>
      <c r="V14">
        <v>0.56000000000000005</v>
      </c>
      <c r="W14">
        <v>0.46</v>
      </c>
      <c r="X14">
        <v>0.47</v>
      </c>
      <c r="Y14">
        <v>0.56999999999999995</v>
      </c>
      <c r="Z14">
        <v>0.8</v>
      </c>
      <c r="AA14">
        <v>0.54</v>
      </c>
      <c r="AB14">
        <v>0.8</v>
      </c>
      <c r="AC14">
        <v>0.52</v>
      </c>
      <c r="AD14">
        <v>1.56</v>
      </c>
      <c r="AE14">
        <v>0.88</v>
      </c>
      <c r="AF14">
        <v>0.93</v>
      </c>
      <c r="AG14">
        <v>0.75</v>
      </c>
      <c r="AH14">
        <v>1.28</v>
      </c>
      <c r="AI14">
        <v>0.5</v>
      </c>
      <c r="AJ14">
        <v>1.08</v>
      </c>
      <c r="AK14">
        <v>0.53</v>
      </c>
      <c r="AL14">
        <v>0.65</v>
      </c>
      <c r="AM14">
        <v>0.91</v>
      </c>
      <c r="AN14">
        <v>0.53</v>
      </c>
      <c r="AO14">
        <v>0.63</v>
      </c>
      <c r="AP14">
        <v>0.56000000000000005</v>
      </c>
      <c r="AQ14">
        <v>0.59</v>
      </c>
      <c r="AR14">
        <v>0.91</v>
      </c>
      <c r="AS14">
        <v>0.55000000000000004</v>
      </c>
      <c r="AT14">
        <v>0.59</v>
      </c>
      <c r="AU14">
        <v>0.54</v>
      </c>
      <c r="AV14">
        <v>0.56999999999999995</v>
      </c>
      <c r="AW14">
        <v>0.66</v>
      </c>
      <c r="AX14">
        <v>0.52</v>
      </c>
      <c r="AY14">
        <v>0.55000000000000004</v>
      </c>
      <c r="AZ14">
        <v>0.55000000000000004</v>
      </c>
      <c r="BA14">
        <v>0.6</v>
      </c>
      <c r="BB14">
        <v>0.73</v>
      </c>
      <c r="BC14">
        <v>0.48</v>
      </c>
      <c r="BD14">
        <v>0.83</v>
      </c>
      <c r="BE14">
        <v>0.83</v>
      </c>
      <c r="BF14">
        <v>0.51</v>
      </c>
      <c r="BG14">
        <v>0.9</v>
      </c>
      <c r="BH14">
        <v>1.2</v>
      </c>
      <c r="BI14">
        <v>0.52</v>
      </c>
      <c r="BJ14">
        <v>0.56000000000000005</v>
      </c>
      <c r="BK14">
        <v>0.73</v>
      </c>
      <c r="BL14">
        <v>0.57999999999999996</v>
      </c>
      <c r="BM14">
        <v>0.56000000000000005</v>
      </c>
      <c r="BN14">
        <v>0.57999999999999996</v>
      </c>
      <c r="BO14">
        <v>0.74</v>
      </c>
      <c r="BP14">
        <v>0.63</v>
      </c>
      <c r="BQ14">
        <v>0.64</v>
      </c>
      <c r="BR14">
        <v>0.56000000000000005</v>
      </c>
      <c r="BS14">
        <v>0.63</v>
      </c>
      <c r="BT14">
        <v>0.53</v>
      </c>
      <c r="BU14">
        <v>0.63</v>
      </c>
      <c r="BV14">
        <v>0.77</v>
      </c>
      <c r="BW14">
        <v>0.59</v>
      </c>
      <c r="BX14">
        <v>0.54</v>
      </c>
      <c r="BY14">
        <v>0.64</v>
      </c>
      <c r="BZ14">
        <v>0.71</v>
      </c>
      <c r="CA14">
        <v>0.62</v>
      </c>
      <c r="CB14">
        <v>0.56999999999999995</v>
      </c>
      <c r="CC14">
        <v>0.39</v>
      </c>
      <c r="CD14">
        <v>0.39</v>
      </c>
      <c r="CE14">
        <v>0.57999999999999996</v>
      </c>
      <c r="CF14">
        <v>0.57999999999999996</v>
      </c>
      <c r="CG14">
        <v>0.79</v>
      </c>
      <c r="CH14">
        <v>0.95</v>
      </c>
      <c r="CI14">
        <v>0.54</v>
      </c>
      <c r="CJ14">
        <v>0.48</v>
      </c>
      <c r="CK14">
        <v>0.48</v>
      </c>
      <c r="CL14">
        <v>0.53</v>
      </c>
      <c r="CM14">
        <v>0.82</v>
      </c>
      <c r="CN14">
        <v>0.66</v>
      </c>
      <c r="CO14">
        <v>0.66</v>
      </c>
      <c r="CP14">
        <v>0.55000000000000004</v>
      </c>
      <c r="CQ14">
        <v>0.52</v>
      </c>
      <c r="CR14">
        <v>1.1200000000000001</v>
      </c>
    </row>
    <row r="15" spans="1:96" x14ac:dyDescent="0.25">
      <c r="A15">
        <v>1</v>
      </c>
      <c r="B15">
        <v>7.3</v>
      </c>
      <c r="C15">
        <v>0</v>
      </c>
      <c r="D15">
        <v>1.2</v>
      </c>
      <c r="E15">
        <v>6.5000000000000002E-2</v>
      </c>
      <c r="F15">
        <v>15</v>
      </c>
      <c r="G15">
        <v>21</v>
      </c>
      <c r="H15">
        <v>0.99460000000000004</v>
      </c>
      <c r="I15">
        <v>3.39</v>
      </c>
      <c r="J15">
        <v>0.47</v>
      </c>
      <c r="K15">
        <v>10</v>
      </c>
      <c r="L15">
        <v>7</v>
      </c>
      <c r="M15">
        <v>0.65</v>
      </c>
      <c r="P15" t="s">
        <v>10</v>
      </c>
      <c r="Q15">
        <v>9.4</v>
      </c>
      <c r="R15">
        <v>9.8000000000000007</v>
      </c>
      <c r="S15">
        <v>9.8000000000000007</v>
      </c>
      <c r="T15">
        <v>9.8000000000000007</v>
      </c>
      <c r="U15">
        <v>9.4</v>
      </c>
      <c r="V15">
        <v>9.4</v>
      </c>
      <c r="W15">
        <v>9.4</v>
      </c>
      <c r="X15">
        <v>10</v>
      </c>
      <c r="Y15">
        <v>9.5</v>
      </c>
      <c r="Z15">
        <v>10.5</v>
      </c>
      <c r="AA15">
        <v>9.1999999999999993</v>
      </c>
      <c r="AB15">
        <v>10.5</v>
      </c>
      <c r="AC15">
        <v>9.9</v>
      </c>
      <c r="AD15">
        <v>9.1</v>
      </c>
      <c r="AE15">
        <v>9.1999999999999993</v>
      </c>
      <c r="AF15">
        <v>9.1999999999999993</v>
      </c>
      <c r="AG15">
        <v>10.5</v>
      </c>
      <c r="AH15">
        <v>9.3000000000000007</v>
      </c>
      <c r="AI15">
        <v>9</v>
      </c>
      <c r="AJ15">
        <v>9.1999999999999993</v>
      </c>
      <c r="AK15">
        <v>9.4</v>
      </c>
      <c r="AL15">
        <v>9.6999999999999993</v>
      </c>
      <c r="AM15">
        <v>9.5</v>
      </c>
      <c r="AN15">
        <v>9.4</v>
      </c>
      <c r="AO15">
        <v>9.6999999999999993</v>
      </c>
      <c r="AP15">
        <v>9.3000000000000007</v>
      </c>
      <c r="AQ15">
        <v>9.5</v>
      </c>
      <c r="AR15">
        <v>9.5</v>
      </c>
      <c r="AS15">
        <v>9.4</v>
      </c>
      <c r="AT15">
        <v>9.8000000000000007</v>
      </c>
      <c r="AU15">
        <v>10.1</v>
      </c>
      <c r="AV15">
        <v>10.6</v>
      </c>
      <c r="AW15">
        <v>9.8000000000000007</v>
      </c>
      <c r="AX15">
        <v>9.4</v>
      </c>
      <c r="AY15">
        <v>9.1999999999999993</v>
      </c>
      <c r="AZ15">
        <v>9.6</v>
      </c>
      <c r="BA15">
        <v>10.8</v>
      </c>
      <c r="BB15">
        <v>9.6999999999999993</v>
      </c>
      <c r="BC15">
        <v>9.8000000000000007</v>
      </c>
      <c r="BD15">
        <v>10.5</v>
      </c>
      <c r="BE15">
        <v>10.5</v>
      </c>
      <c r="BF15">
        <v>9.3000000000000007</v>
      </c>
      <c r="BG15">
        <v>10.5</v>
      </c>
      <c r="BH15">
        <v>10.3</v>
      </c>
      <c r="BI15">
        <v>9.5</v>
      </c>
      <c r="BJ15">
        <v>13.1</v>
      </c>
      <c r="BK15">
        <v>9.1999999999999993</v>
      </c>
      <c r="BL15">
        <v>9.5</v>
      </c>
      <c r="BM15">
        <v>9.1999999999999993</v>
      </c>
      <c r="BN15">
        <v>9.1999999999999993</v>
      </c>
      <c r="BO15">
        <v>9.1999999999999993</v>
      </c>
      <c r="BP15">
        <v>9.4</v>
      </c>
      <c r="BQ15">
        <v>9.4</v>
      </c>
      <c r="BR15">
        <v>9.4</v>
      </c>
      <c r="BS15">
        <v>10.199999999999999</v>
      </c>
      <c r="BT15">
        <v>9.5</v>
      </c>
      <c r="BU15">
        <v>9.6</v>
      </c>
      <c r="BV15">
        <v>9.4</v>
      </c>
      <c r="BW15">
        <v>10</v>
      </c>
      <c r="BX15">
        <v>9.4</v>
      </c>
      <c r="BY15">
        <v>9.1999999999999993</v>
      </c>
      <c r="BZ15">
        <v>9.3000000000000007</v>
      </c>
      <c r="CA15">
        <v>9.5</v>
      </c>
      <c r="CB15">
        <v>9.8000000000000007</v>
      </c>
      <c r="CC15">
        <v>10.9</v>
      </c>
      <c r="CD15">
        <v>10.9</v>
      </c>
      <c r="CE15">
        <v>9.6</v>
      </c>
      <c r="CF15">
        <v>10.7</v>
      </c>
      <c r="CG15">
        <v>10.7</v>
      </c>
      <c r="CH15">
        <v>10.5</v>
      </c>
      <c r="CI15">
        <v>9.5</v>
      </c>
      <c r="CJ15">
        <v>9.5</v>
      </c>
      <c r="CK15">
        <v>9.5</v>
      </c>
      <c r="CL15">
        <v>9.1999999999999993</v>
      </c>
      <c r="CM15">
        <v>9.6</v>
      </c>
      <c r="CN15">
        <v>10.5</v>
      </c>
      <c r="CO15">
        <v>10.5</v>
      </c>
      <c r="CP15">
        <v>10.7</v>
      </c>
      <c r="CQ15">
        <v>10.1</v>
      </c>
      <c r="CR15">
        <v>9.1</v>
      </c>
    </row>
    <row r="16" spans="1:96" x14ac:dyDescent="0.25">
      <c r="A16">
        <v>1</v>
      </c>
      <c r="B16">
        <v>7.8</v>
      </c>
      <c r="C16">
        <v>0.02</v>
      </c>
      <c r="D16">
        <v>2</v>
      </c>
      <c r="E16">
        <v>7.2999999999999995E-2</v>
      </c>
      <c r="F16">
        <v>9</v>
      </c>
      <c r="G16">
        <v>18</v>
      </c>
      <c r="H16">
        <v>0.99680000000000002</v>
      </c>
      <c r="I16">
        <v>3.36</v>
      </c>
      <c r="J16">
        <v>0.56999999999999995</v>
      </c>
      <c r="K16">
        <v>9.5</v>
      </c>
      <c r="L16">
        <v>7</v>
      </c>
      <c r="M16">
        <v>0.57999999999999996</v>
      </c>
      <c r="P16" t="s">
        <v>11</v>
      </c>
      <c r="Q16">
        <v>5</v>
      </c>
      <c r="R16">
        <v>5</v>
      </c>
      <c r="S16">
        <v>5</v>
      </c>
      <c r="T16">
        <v>6</v>
      </c>
      <c r="U16">
        <v>5</v>
      </c>
      <c r="V16">
        <v>5</v>
      </c>
      <c r="W16">
        <v>5</v>
      </c>
      <c r="X16">
        <v>7</v>
      </c>
      <c r="Y16">
        <v>7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7</v>
      </c>
      <c r="AH16">
        <v>5</v>
      </c>
      <c r="AI16">
        <v>4</v>
      </c>
      <c r="AJ16">
        <v>6</v>
      </c>
      <c r="AK16">
        <v>6</v>
      </c>
      <c r="AL16">
        <v>5</v>
      </c>
      <c r="AM16">
        <v>5</v>
      </c>
      <c r="AN16">
        <v>5</v>
      </c>
      <c r="AO16">
        <v>6</v>
      </c>
      <c r="AP16">
        <v>5</v>
      </c>
      <c r="AQ16">
        <v>5</v>
      </c>
      <c r="AR16">
        <v>5</v>
      </c>
      <c r="AS16">
        <v>5</v>
      </c>
      <c r="AT16">
        <v>6</v>
      </c>
      <c r="AU16">
        <v>5</v>
      </c>
      <c r="AV16">
        <v>6</v>
      </c>
      <c r="AW16">
        <v>5</v>
      </c>
      <c r="AX16">
        <v>6</v>
      </c>
      <c r="AY16">
        <v>5</v>
      </c>
      <c r="AZ16">
        <v>6</v>
      </c>
      <c r="BA16">
        <v>6</v>
      </c>
      <c r="BB16">
        <v>7</v>
      </c>
      <c r="BC16">
        <v>4</v>
      </c>
      <c r="BD16">
        <v>5</v>
      </c>
      <c r="BE16">
        <v>5</v>
      </c>
      <c r="BF16">
        <v>4</v>
      </c>
      <c r="BG16">
        <v>6</v>
      </c>
      <c r="BH16">
        <v>5</v>
      </c>
      <c r="BI16">
        <v>5</v>
      </c>
      <c r="BJ16">
        <v>4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6</v>
      </c>
      <c r="BQ16">
        <v>6</v>
      </c>
      <c r="BR16">
        <v>5</v>
      </c>
      <c r="BS16">
        <v>6</v>
      </c>
      <c r="BT16">
        <v>5</v>
      </c>
      <c r="BU16">
        <v>5</v>
      </c>
      <c r="BV16">
        <v>5</v>
      </c>
      <c r="BW16">
        <v>5</v>
      </c>
      <c r="BX16">
        <v>6</v>
      </c>
      <c r="BY16">
        <v>5</v>
      </c>
      <c r="BZ16">
        <v>5</v>
      </c>
      <c r="CA16">
        <v>7</v>
      </c>
      <c r="CB16">
        <v>5</v>
      </c>
      <c r="CC16">
        <v>5</v>
      </c>
      <c r="CD16">
        <v>5</v>
      </c>
      <c r="CE16">
        <v>5</v>
      </c>
      <c r="CF16">
        <v>5</v>
      </c>
      <c r="CG16">
        <v>5</v>
      </c>
      <c r="CH16">
        <v>6</v>
      </c>
      <c r="CI16">
        <v>6</v>
      </c>
      <c r="CJ16">
        <v>5</v>
      </c>
      <c r="CK16">
        <v>5</v>
      </c>
      <c r="CL16">
        <v>4</v>
      </c>
      <c r="CM16">
        <v>5</v>
      </c>
      <c r="CN16">
        <v>5</v>
      </c>
      <c r="CO16">
        <v>5</v>
      </c>
      <c r="CP16">
        <v>6</v>
      </c>
      <c r="CQ16">
        <v>5</v>
      </c>
      <c r="CR16">
        <v>4</v>
      </c>
    </row>
    <row r="17" spans="1:96" x14ac:dyDescent="0.25">
      <c r="A17">
        <v>1</v>
      </c>
      <c r="B17">
        <v>7.5</v>
      </c>
      <c r="C17">
        <v>0.36</v>
      </c>
      <c r="D17">
        <v>6.1</v>
      </c>
      <c r="E17">
        <v>7.0999999999999994E-2</v>
      </c>
      <c r="F17">
        <v>17</v>
      </c>
      <c r="G17">
        <v>102</v>
      </c>
      <c r="H17">
        <v>0.99780000000000002</v>
      </c>
      <c r="I17">
        <v>3.35</v>
      </c>
      <c r="J17">
        <v>0.8</v>
      </c>
      <c r="K17">
        <v>10.5</v>
      </c>
      <c r="L17">
        <v>5</v>
      </c>
      <c r="M17">
        <v>0.5</v>
      </c>
      <c r="P17" t="s">
        <v>1</v>
      </c>
      <c r="Q17">
        <v>0.7</v>
      </c>
      <c r="R17">
        <v>0.88</v>
      </c>
      <c r="S17">
        <v>0.76</v>
      </c>
      <c r="T17">
        <v>0.28000000000000003</v>
      </c>
      <c r="U17">
        <v>0.7</v>
      </c>
      <c r="V17">
        <v>0.66</v>
      </c>
      <c r="W17">
        <v>0.6</v>
      </c>
      <c r="X17">
        <v>0.65</v>
      </c>
      <c r="Y17">
        <v>0.57999999999999996</v>
      </c>
      <c r="Z17">
        <v>0.5</v>
      </c>
      <c r="AA17">
        <v>0.57999999999999996</v>
      </c>
      <c r="AB17">
        <v>0.5</v>
      </c>
      <c r="AC17">
        <v>0.61499999999999999</v>
      </c>
      <c r="AD17">
        <v>0.61</v>
      </c>
      <c r="AE17">
        <v>0.62</v>
      </c>
      <c r="AF17">
        <v>0.62</v>
      </c>
      <c r="AG17">
        <v>0.28000000000000003</v>
      </c>
      <c r="AH17">
        <v>0.56000000000000005</v>
      </c>
      <c r="AI17">
        <v>0.59</v>
      </c>
      <c r="AJ17">
        <v>0.32</v>
      </c>
      <c r="AK17">
        <v>0.22</v>
      </c>
      <c r="AL17">
        <v>0.39</v>
      </c>
      <c r="AM17">
        <v>0.43</v>
      </c>
      <c r="AN17">
        <v>0.49</v>
      </c>
      <c r="AO17">
        <v>0.4</v>
      </c>
      <c r="AP17">
        <v>0.39</v>
      </c>
      <c r="AQ17">
        <v>0.41</v>
      </c>
      <c r="AR17">
        <v>0.43</v>
      </c>
      <c r="AS17">
        <v>0.71</v>
      </c>
      <c r="AT17">
        <v>0.64500000000000002</v>
      </c>
      <c r="AU17">
        <v>0.67500000000000004</v>
      </c>
      <c r="AV17">
        <v>0.68500000000000005</v>
      </c>
      <c r="AW17">
        <v>0.65500000000000003</v>
      </c>
      <c r="AX17">
        <v>0.60499999999999998</v>
      </c>
      <c r="AY17">
        <v>0.32</v>
      </c>
      <c r="AZ17">
        <v>0.64500000000000002</v>
      </c>
      <c r="BA17">
        <v>0.6</v>
      </c>
      <c r="BB17">
        <v>0.38</v>
      </c>
      <c r="BC17">
        <v>1.1299999999999999</v>
      </c>
      <c r="BD17">
        <v>0.45</v>
      </c>
      <c r="BE17">
        <v>0.45</v>
      </c>
      <c r="BF17">
        <v>0.61</v>
      </c>
      <c r="BG17">
        <v>0.49</v>
      </c>
      <c r="BH17">
        <v>0.66</v>
      </c>
      <c r="BI17">
        <v>0.67</v>
      </c>
      <c r="BJ17">
        <v>0.52</v>
      </c>
      <c r="BK17">
        <v>0.93500000000000005</v>
      </c>
      <c r="BL17">
        <v>0.28999999999999998</v>
      </c>
      <c r="BM17">
        <v>0.4</v>
      </c>
      <c r="BN17">
        <v>0.31</v>
      </c>
      <c r="BO17">
        <v>0.66</v>
      </c>
      <c r="BP17">
        <v>0.52</v>
      </c>
      <c r="BQ17">
        <v>0.5</v>
      </c>
      <c r="BR17">
        <v>0.38</v>
      </c>
      <c r="BS17">
        <v>0.51</v>
      </c>
      <c r="BT17">
        <v>0.62</v>
      </c>
      <c r="BU17">
        <v>0.42</v>
      </c>
      <c r="BV17">
        <v>0.63</v>
      </c>
      <c r="BW17">
        <v>0.59</v>
      </c>
      <c r="BX17">
        <v>0.39</v>
      </c>
      <c r="BY17">
        <v>0.4</v>
      </c>
      <c r="BZ17">
        <v>0.69</v>
      </c>
      <c r="CA17">
        <v>0.52</v>
      </c>
      <c r="CB17">
        <v>0.73499999999999999</v>
      </c>
      <c r="CC17">
        <v>0.72499999999999998</v>
      </c>
      <c r="CD17">
        <v>0.72499999999999998</v>
      </c>
      <c r="CE17">
        <v>0.52</v>
      </c>
      <c r="CF17">
        <v>0.70499999999999996</v>
      </c>
      <c r="CG17">
        <v>0.32</v>
      </c>
      <c r="CH17">
        <v>0.70499999999999996</v>
      </c>
      <c r="CI17">
        <v>0.63</v>
      </c>
      <c r="CJ17">
        <v>0.67</v>
      </c>
      <c r="CK17">
        <v>0.69</v>
      </c>
      <c r="CL17">
        <v>0.67500000000000004</v>
      </c>
      <c r="CM17">
        <v>0.32</v>
      </c>
      <c r="CN17">
        <v>0.41</v>
      </c>
      <c r="CO17">
        <v>0.41</v>
      </c>
      <c r="CP17">
        <v>0.78500000000000003</v>
      </c>
      <c r="CQ17">
        <v>0.75</v>
      </c>
      <c r="CR17">
        <v>0.625</v>
      </c>
    </row>
    <row r="18" spans="1:96" x14ac:dyDescent="0.25">
      <c r="A18">
        <v>1</v>
      </c>
      <c r="B18">
        <v>6.7</v>
      </c>
      <c r="C18">
        <v>0.08</v>
      </c>
      <c r="D18">
        <v>1.8</v>
      </c>
      <c r="E18">
        <v>9.6999999999999906E-2</v>
      </c>
      <c r="F18">
        <v>15</v>
      </c>
      <c r="G18">
        <v>65</v>
      </c>
      <c r="H18">
        <v>0.99590000000000001</v>
      </c>
      <c r="I18">
        <v>3.28</v>
      </c>
      <c r="J18">
        <v>0.54</v>
      </c>
      <c r="K18">
        <v>9.1999999999999993</v>
      </c>
      <c r="L18">
        <v>5</v>
      </c>
      <c r="M18">
        <v>0.57999999999999996</v>
      </c>
    </row>
    <row r="19" spans="1:96" x14ac:dyDescent="0.25">
      <c r="A19">
        <v>1</v>
      </c>
      <c r="B19">
        <v>7.5</v>
      </c>
      <c r="C19">
        <v>0.36</v>
      </c>
      <c r="D19">
        <v>6.1</v>
      </c>
      <c r="E19">
        <v>7.0999999999999994E-2</v>
      </c>
      <c r="F19">
        <v>17</v>
      </c>
      <c r="G19">
        <v>102</v>
      </c>
      <c r="H19">
        <v>0.99780000000000002</v>
      </c>
      <c r="I19">
        <v>3.35</v>
      </c>
      <c r="J19">
        <v>0.8</v>
      </c>
      <c r="K19">
        <v>10.5</v>
      </c>
      <c r="L19">
        <v>5</v>
      </c>
      <c r="M19">
        <v>0.5</v>
      </c>
    </row>
    <row r="20" spans="1:96" x14ac:dyDescent="0.25">
      <c r="A20">
        <v>1</v>
      </c>
      <c r="B20">
        <v>5.6</v>
      </c>
      <c r="C20">
        <v>0</v>
      </c>
      <c r="D20">
        <v>1.6</v>
      </c>
      <c r="E20">
        <v>8.8999999999999996E-2</v>
      </c>
      <c r="F20">
        <v>16</v>
      </c>
      <c r="G20">
        <v>59</v>
      </c>
      <c r="H20">
        <v>0.99429999999999996</v>
      </c>
      <c r="I20">
        <v>3.58</v>
      </c>
      <c r="J20">
        <v>0.52</v>
      </c>
      <c r="K20">
        <v>9.9</v>
      </c>
      <c r="L20">
        <v>5</v>
      </c>
      <c r="M20">
        <v>0.61499999999999999</v>
      </c>
    </row>
    <row r="21" spans="1:96" x14ac:dyDescent="0.25">
      <c r="A21">
        <v>1</v>
      </c>
      <c r="B21">
        <v>7.8</v>
      </c>
      <c r="C21">
        <v>0.28999999999999998</v>
      </c>
      <c r="D21">
        <v>1.6</v>
      </c>
      <c r="E21">
        <v>0.114</v>
      </c>
      <c r="F21">
        <v>9</v>
      </c>
      <c r="G21">
        <v>29</v>
      </c>
      <c r="H21">
        <v>0.99739999999999995</v>
      </c>
      <c r="I21">
        <v>3.26</v>
      </c>
      <c r="J21">
        <v>1.56</v>
      </c>
      <c r="K21">
        <v>9.1</v>
      </c>
      <c r="L21">
        <v>5</v>
      </c>
      <c r="M21">
        <v>0.61</v>
      </c>
    </row>
    <row r="22" spans="1:96" x14ac:dyDescent="0.25">
      <c r="A22">
        <v>1</v>
      </c>
      <c r="B22">
        <v>8.9</v>
      </c>
      <c r="C22">
        <v>0.18</v>
      </c>
      <c r="D22">
        <v>3.8</v>
      </c>
      <c r="E22">
        <v>0.17599999999999999</v>
      </c>
      <c r="F22">
        <v>52</v>
      </c>
      <c r="G22">
        <v>145</v>
      </c>
      <c r="H22">
        <v>0.99860000000000004</v>
      </c>
      <c r="I22">
        <v>3.16</v>
      </c>
      <c r="J22">
        <v>0.88</v>
      </c>
      <c r="K22">
        <v>9.1999999999999993</v>
      </c>
      <c r="L22">
        <v>5</v>
      </c>
      <c r="M22">
        <v>0.62</v>
      </c>
    </row>
    <row r="23" spans="1:96" x14ac:dyDescent="0.25">
      <c r="A23">
        <v>1</v>
      </c>
      <c r="B23">
        <v>8.9</v>
      </c>
      <c r="C23">
        <v>0.19</v>
      </c>
      <c r="D23">
        <v>3.9</v>
      </c>
      <c r="E23">
        <v>0.17</v>
      </c>
      <c r="F23">
        <v>51</v>
      </c>
      <c r="G23">
        <v>148</v>
      </c>
      <c r="H23">
        <v>0.99860000000000004</v>
      </c>
      <c r="I23">
        <v>3.17</v>
      </c>
      <c r="J23">
        <v>0.93</v>
      </c>
      <c r="K23">
        <v>9.1999999999999993</v>
      </c>
      <c r="L23">
        <v>5</v>
      </c>
      <c r="M23">
        <v>0.62</v>
      </c>
    </row>
    <row r="24" spans="1:96" x14ac:dyDescent="0.25">
      <c r="A24">
        <v>1</v>
      </c>
      <c r="B24">
        <v>8.5</v>
      </c>
      <c r="C24">
        <v>0.56000000000000005</v>
      </c>
      <c r="D24">
        <v>1.8</v>
      </c>
      <c r="E24">
        <v>9.1999999999999998E-2</v>
      </c>
      <c r="F24">
        <v>35</v>
      </c>
      <c r="G24">
        <v>103</v>
      </c>
      <c r="H24">
        <v>0.99690000000000001</v>
      </c>
      <c r="I24">
        <v>3.3</v>
      </c>
      <c r="J24">
        <v>0.75</v>
      </c>
      <c r="K24">
        <v>10.5</v>
      </c>
      <c r="L24">
        <v>7</v>
      </c>
      <c r="M24">
        <v>0.28000000000000003</v>
      </c>
    </row>
    <row r="25" spans="1:96" x14ac:dyDescent="0.25">
      <c r="A25">
        <v>1</v>
      </c>
      <c r="B25">
        <v>8.1</v>
      </c>
      <c r="C25">
        <v>0.28000000000000003</v>
      </c>
      <c r="D25">
        <v>1.7</v>
      </c>
      <c r="E25">
        <v>0.36799999999999999</v>
      </c>
      <c r="F25">
        <v>16</v>
      </c>
      <c r="G25">
        <v>56</v>
      </c>
      <c r="H25">
        <v>0.99680000000000002</v>
      </c>
      <c r="I25">
        <v>3.11</v>
      </c>
      <c r="J25">
        <v>1.28</v>
      </c>
      <c r="K25">
        <v>9.3000000000000007</v>
      </c>
      <c r="L25">
        <v>5</v>
      </c>
      <c r="M25">
        <v>0.56000000000000005</v>
      </c>
    </row>
    <row r="26" spans="1:96" x14ac:dyDescent="0.25">
      <c r="A26">
        <v>1</v>
      </c>
      <c r="B26">
        <v>7.4</v>
      </c>
      <c r="C26">
        <v>0.08</v>
      </c>
      <c r="D26">
        <v>4.4000000000000004</v>
      </c>
      <c r="E26">
        <v>8.5999999999999993E-2</v>
      </c>
      <c r="F26">
        <v>6</v>
      </c>
      <c r="G26">
        <v>29</v>
      </c>
      <c r="H26">
        <v>0.99739999999999995</v>
      </c>
      <c r="I26">
        <v>3.38</v>
      </c>
      <c r="J26">
        <v>0.5</v>
      </c>
      <c r="K26">
        <v>9</v>
      </c>
      <c r="L26">
        <v>4</v>
      </c>
      <c r="M26">
        <v>0.59</v>
      </c>
    </row>
    <row r="27" spans="1:96" x14ac:dyDescent="0.25">
      <c r="A27">
        <v>1</v>
      </c>
      <c r="B27">
        <v>7.9</v>
      </c>
      <c r="C27">
        <v>0.51</v>
      </c>
      <c r="D27">
        <v>1.8</v>
      </c>
      <c r="E27">
        <v>0.34100000000000003</v>
      </c>
      <c r="F27">
        <v>17</v>
      </c>
      <c r="G27">
        <v>56</v>
      </c>
      <c r="H27">
        <v>0.99690000000000001</v>
      </c>
      <c r="I27">
        <v>3.04</v>
      </c>
      <c r="J27">
        <v>1.08</v>
      </c>
      <c r="K27">
        <v>9.1999999999999993</v>
      </c>
      <c r="L27">
        <v>6</v>
      </c>
      <c r="M27">
        <v>0.32</v>
      </c>
    </row>
    <row r="28" spans="1:96" x14ac:dyDescent="0.25">
      <c r="A28">
        <v>1</v>
      </c>
      <c r="B28">
        <v>8.9</v>
      </c>
      <c r="C28">
        <v>0.48</v>
      </c>
      <c r="D28">
        <v>1.8</v>
      </c>
      <c r="E28">
        <v>7.6999999999999999E-2</v>
      </c>
      <c r="F28">
        <v>29</v>
      </c>
      <c r="G28">
        <v>60</v>
      </c>
      <c r="H28">
        <v>0.99680000000000002</v>
      </c>
      <c r="I28">
        <v>3.39</v>
      </c>
      <c r="J28">
        <v>0.53</v>
      </c>
      <c r="K28">
        <v>9.4</v>
      </c>
      <c r="L28">
        <v>6</v>
      </c>
      <c r="M28">
        <v>0.22</v>
      </c>
    </row>
    <row r="29" spans="1:96" x14ac:dyDescent="0.25">
      <c r="A29">
        <v>1</v>
      </c>
      <c r="B29">
        <v>7.6</v>
      </c>
      <c r="C29">
        <v>0.31</v>
      </c>
      <c r="D29">
        <v>2.2999999999999998</v>
      </c>
      <c r="E29">
        <v>8.1999999999999906E-2</v>
      </c>
      <c r="F29">
        <v>23</v>
      </c>
      <c r="G29">
        <v>71</v>
      </c>
      <c r="H29">
        <v>0.99819999999999998</v>
      </c>
      <c r="I29">
        <v>3.52</v>
      </c>
      <c r="J29">
        <v>0.65</v>
      </c>
      <c r="K29">
        <v>9.6999999999999993</v>
      </c>
      <c r="L29">
        <v>5</v>
      </c>
      <c r="M29">
        <v>0.39</v>
      </c>
    </row>
    <row r="30" spans="1:96" x14ac:dyDescent="0.25">
      <c r="A30">
        <v>1</v>
      </c>
      <c r="B30">
        <v>7.9</v>
      </c>
      <c r="C30">
        <v>0.21</v>
      </c>
      <c r="D30">
        <v>1.6</v>
      </c>
      <c r="E30">
        <v>0.106</v>
      </c>
      <c r="F30">
        <v>10</v>
      </c>
      <c r="G30">
        <v>37</v>
      </c>
      <c r="H30">
        <v>0.99660000000000004</v>
      </c>
      <c r="I30">
        <v>3.17</v>
      </c>
      <c r="J30">
        <v>0.91</v>
      </c>
      <c r="K30">
        <v>9.5</v>
      </c>
      <c r="L30">
        <v>5</v>
      </c>
      <c r="M30">
        <v>0.43</v>
      </c>
    </row>
    <row r="31" spans="1:96" x14ac:dyDescent="0.25">
      <c r="A31">
        <v>1</v>
      </c>
      <c r="B31">
        <v>8.5</v>
      </c>
      <c r="C31">
        <v>0.11</v>
      </c>
      <c r="D31">
        <v>2.2999999999999998</v>
      </c>
      <c r="E31">
        <v>8.4000000000000005E-2</v>
      </c>
      <c r="F31">
        <v>9</v>
      </c>
      <c r="G31">
        <v>67</v>
      </c>
      <c r="H31">
        <v>0.99680000000000002</v>
      </c>
      <c r="I31">
        <v>3.17</v>
      </c>
      <c r="J31">
        <v>0.53</v>
      </c>
      <c r="K31">
        <v>9.4</v>
      </c>
      <c r="L31">
        <v>5</v>
      </c>
      <c r="M31">
        <v>0.49</v>
      </c>
    </row>
    <row r="32" spans="1:96" x14ac:dyDescent="0.25">
      <c r="A32">
        <v>1</v>
      </c>
      <c r="B32">
        <v>6.9</v>
      </c>
      <c r="C32">
        <v>0.14000000000000001</v>
      </c>
      <c r="D32">
        <v>2.4</v>
      </c>
      <c r="E32">
        <v>8.5000000000000006E-2</v>
      </c>
      <c r="F32">
        <v>21</v>
      </c>
      <c r="G32">
        <v>40</v>
      </c>
      <c r="H32">
        <v>0.99680000000000002</v>
      </c>
      <c r="I32">
        <v>3.43</v>
      </c>
      <c r="J32">
        <v>0.63</v>
      </c>
      <c r="K32">
        <v>9.6999999999999993</v>
      </c>
      <c r="L32">
        <v>6</v>
      </c>
      <c r="M32">
        <v>0.4</v>
      </c>
    </row>
    <row r="33" spans="1:13" x14ac:dyDescent="0.25">
      <c r="A33">
        <v>1</v>
      </c>
      <c r="B33">
        <v>6.3</v>
      </c>
      <c r="C33">
        <v>0.16</v>
      </c>
      <c r="D33">
        <v>1.4</v>
      </c>
      <c r="E33">
        <v>0.08</v>
      </c>
      <c r="F33">
        <v>11</v>
      </c>
      <c r="G33">
        <v>23</v>
      </c>
      <c r="H33">
        <v>0.99550000000000005</v>
      </c>
      <c r="I33">
        <v>3.34</v>
      </c>
      <c r="J33">
        <v>0.56000000000000005</v>
      </c>
      <c r="K33">
        <v>9.3000000000000007</v>
      </c>
      <c r="L33">
        <v>5</v>
      </c>
      <c r="M33">
        <v>0.39</v>
      </c>
    </row>
    <row r="34" spans="1:13" x14ac:dyDescent="0.25">
      <c r="A34">
        <v>1</v>
      </c>
      <c r="B34">
        <v>7.6</v>
      </c>
      <c r="C34">
        <v>0.24</v>
      </c>
      <c r="D34">
        <v>1.8</v>
      </c>
      <c r="E34">
        <v>0.08</v>
      </c>
      <c r="F34">
        <v>4</v>
      </c>
      <c r="G34">
        <v>11</v>
      </c>
      <c r="H34">
        <v>0.99619999999999997</v>
      </c>
      <c r="I34">
        <v>3.28</v>
      </c>
      <c r="J34">
        <v>0.59</v>
      </c>
      <c r="K34">
        <v>9.5</v>
      </c>
      <c r="L34">
        <v>5</v>
      </c>
      <c r="M34">
        <v>0.41</v>
      </c>
    </row>
    <row r="35" spans="1:13" x14ac:dyDescent="0.25">
      <c r="A35">
        <v>1</v>
      </c>
      <c r="B35">
        <v>7.9</v>
      </c>
      <c r="C35">
        <v>0.21</v>
      </c>
      <c r="D35">
        <v>1.6</v>
      </c>
      <c r="E35">
        <v>0.106</v>
      </c>
      <c r="F35">
        <v>10</v>
      </c>
      <c r="G35">
        <v>37</v>
      </c>
      <c r="H35">
        <v>0.99660000000000004</v>
      </c>
      <c r="I35">
        <v>3.17</v>
      </c>
      <c r="J35">
        <v>0.91</v>
      </c>
      <c r="K35">
        <v>9.5</v>
      </c>
      <c r="L35">
        <v>5</v>
      </c>
      <c r="M35">
        <v>0.43</v>
      </c>
    </row>
    <row r="36" spans="1:13" x14ac:dyDescent="0.25">
      <c r="A36">
        <v>1</v>
      </c>
      <c r="B36">
        <v>7.1</v>
      </c>
      <c r="C36">
        <v>0</v>
      </c>
      <c r="D36">
        <v>1.9</v>
      </c>
      <c r="E36">
        <v>0.08</v>
      </c>
      <c r="F36">
        <v>14</v>
      </c>
      <c r="G36">
        <v>35</v>
      </c>
      <c r="H36">
        <v>0.99719999999999998</v>
      </c>
      <c r="I36">
        <v>3.47</v>
      </c>
      <c r="J36">
        <v>0.55000000000000004</v>
      </c>
      <c r="K36">
        <v>9.4</v>
      </c>
      <c r="L36">
        <v>5</v>
      </c>
      <c r="M36">
        <v>0.71</v>
      </c>
    </row>
    <row r="37" spans="1:13" x14ac:dyDescent="0.25">
      <c r="A37">
        <v>1</v>
      </c>
      <c r="B37">
        <v>7.8</v>
      </c>
      <c r="C37">
        <v>0</v>
      </c>
      <c r="D37">
        <v>2</v>
      </c>
      <c r="E37">
        <v>8.1999999999999906E-2</v>
      </c>
      <c r="F37">
        <v>8</v>
      </c>
      <c r="G37">
        <v>16</v>
      </c>
      <c r="H37">
        <v>0.99639999999999995</v>
      </c>
      <c r="I37">
        <v>3.38</v>
      </c>
      <c r="J37">
        <v>0.59</v>
      </c>
      <c r="K37">
        <v>9.8000000000000007</v>
      </c>
      <c r="L37">
        <v>6</v>
      </c>
      <c r="M37">
        <v>0.64500000000000002</v>
      </c>
    </row>
    <row r="38" spans="1:13" x14ac:dyDescent="0.25">
      <c r="A38">
        <v>1</v>
      </c>
      <c r="B38">
        <v>6.7</v>
      </c>
      <c r="C38">
        <v>7.0000000000000007E-2</v>
      </c>
      <c r="D38">
        <v>2.4</v>
      </c>
      <c r="E38">
        <v>8.8999999999999996E-2</v>
      </c>
      <c r="F38">
        <v>17</v>
      </c>
      <c r="G38">
        <v>82</v>
      </c>
      <c r="H38">
        <v>0.99580000000000002</v>
      </c>
      <c r="I38">
        <v>3.35</v>
      </c>
      <c r="J38">
        <v>0.54</v>
      </c>
      <c r="K38">
        <v>10.1</v>
      </c>
      <c r="L38">
        <v>5</v>
      </c>
      <c r="M38">
        <v>0.67500000000000004</v>
      </c>
    </row>
    <row r="39" spans="1:13" x14ac:dyDescent="0.25">
      <c r="A39">
        <v>1</v>
      </c>
      <c r="B39">
        <v>6.9</v>
      </c>
      <c r="C39">
        <v>0</v>
      </c>
      <c r="D39">
        <v>2.5</v>
      </c>
      <c r="E39">
        <v>0.105</v>
      </c>
      <c r="F39">
        <v>22</v>
      </c>
      <c r="G39">
        <v>37</v>
      </c>
      <c r="H39">
        <v>0.99660000000000004</v>
      </c>
      <c r="I39">
        <v>3.46</v>
      </c>
      <c r="J39">
        <v>0.56999999999999995</v>
      </c>
      <c r="K39">
        <v>10.6</v>
      </c>
      <c r="L39">
        <v>6</v>
      </c>
      <c r="M39">
        <v>0.68500000000000005</v>
      </c>
    </row>
    <row r="40" spans="1:13" x14ac:dyDescent="0.25">
      <c r="A40">
        <v>1</v>
      </c>
      <c r="B40">
        <v>8.3000000000000007</v>
      </c>
      <c r="C40">
        <v>0.12</v>
      </c>
      <c r="D40">
        <v>2.2999999999999998</v>
      </c>
      <c r="E40">
        <v>8.3000000000000004E-2</v>
      </c>
      <c r="F40">
        <v>15</v>
      </c>
      <c r="G40">
        <v>113</v>
      </c>
      <c r="H40">
        <v>0.99660000000000004</v>
      </c>
      <c r="I40">
        <v>3.17</v>
      </c>
      <c r="J40">
        <v>0.66</v>
      </c>
      <c r="K40">
        <v>9.8000000000000007</v>
      </c>
      <c r="L40">
        <v>5</v>
      </c>
      <c r="M40">
        <v>0.65500000000000003</v>
      </c>
    </row>
    <row r="41" spans="1:13" x14ac:dyDescent="0.25">
      <c r="A41">
        <v>1</v>
      </c>
      <c r="B41">
        <v>6.9</v>
      </c>
      <c r="C41">
        <v>0.12</v>
      </c>
      <c r="D41">
        <v>10.7</v>
      </c>
      <c r="E41">
        <v>7.2999999999999995E-2</v>
      </c>
      <c r="F41">
        <v>40</v>
      </c>
      <c r="G41">
        <v>83</v>
      </c>
      <c r="H41">
        <v>0.99929999999999997</v>
      </c>
      <c r="I41">
        <v>3.45</v>
      </c>
      <c r="J41">
        <v>0.52</v>
      </c>
      <c r="K41">
        <v>9.4</v>
      </c>
      <c r="L41">
        <v>6</v>
      </c>
      <c r="M41">
        <v>0.60499999999999998</v>
      </c>
    </row>
    <row r="42" spans="1:13" x14ac:dyDescent="0.25">
      <c r="A42">
        <v>1</v>
      </c>
      <c r="B42">
        <v>5.2</v>
      </c>
      <c r="C42">
        <v>0.25</v>
      </c>
      <c r="D42">
        <v>1.8</v>
      </c>
      <c r="E42">
        <v>0.10299999999999999</v>
      </c>
      <c r="F42">
        <v>13</v>
      </c>
      <c r="G42">
        <v>50</v>
      </c>
      <c r="H42">
        <v>0.99570000000000003</v>
      </c>
      <c r="I42">
        <v>3.38</v>
      </c>
      <c r="J42">
        <v>0.55000000000000004</v>
      </c>
      <c r="K42">
        <v>9.1999999999999993</v>
      </c>
      <c r="L42">
        <v>5</v>
      </c>
      <c r="M42">
        <v>0.32</v>
      </c>
    </row>
    <row r="43" spans="1:13" x14ac:dyDescent="0.25">
      <c r="A43">
        <v>1</v>
      </c>
      <c r="B43">
        <v>7.8</v>
      </c>
      <c r="C43">
        <v>0</v>
      </c>
      <c r="D43">
        <v>5.5</v>
      </c>
      <c r="E43">
        <v>8.5999999999999993E-2</v>
      </c>
      <c r="F43">
        <v>5</v>
      </c>
      <c r="G43">
        <v>18</v>
      </c>
      <c r="H43">
        <v>0.99860000000000004</v>
      </c>
      <c r="I43">
        <v>3.4</v>
      </c>
      <c r="J43">
        <v>0.55000000000000004</v>
      </c>
      <c r="K43">
        <v>9.6</v>
      </c>
      <c r="L43">
        <v>6</v>
      </c>
      <c r="M43">
        <v>0.64500000000000002</v>
      </c>
    </row>
    <row r="44" spans="1:13" x14ac:dyDescent="0.25">
      <c r="A44">
        <v>1</v>
      </c>
      <c r="B44">
        <v>7.8</v>
      </c>
      <c r="C44">
        <v>0.14000000000000001</v>
      </c>
      <c r="D44">
        <v>2.4</v>
      </c>
      <c r="E44">
        <v>8.5999999999999993E-2</v>
      </c>
      <c r="F44">
        <v>3</v>
      </c>
      <c r="G44">
        <v>15</v>
      </c>
      <c r="H44">
        <v>0.99750000000000005</v>
      </c>
      <c r="I44">
        <v>3.42</v>
      </c>
      <c r="J44">
        <v>0.6</v>
      </c>
      <c r="K44">
        <v>10.8</v>
      </c>
      <c r="L44">
        <v>6</v>
      </c>
      <c r="M44">
        <v>0.6</v>
      </c>
    </row>
    <row r="45" spans="1:13" x14ac:dyDescent="0.25">
      <c r="A45">
        <v>1</v>
      </c>
      <c r="B45">
        <v>8.1</v>
      </c>
      <c r="C45">
        <v>0.28000000000000003</v>
      </c>
      <c r="D45">
        <v>2.1</v>
      </c>
      <c r="E45">
        <v>6.6000000000000003E-2</v>
      </c>
      <c r="F45">
        <v>13</v>
      </c>
      <c r="G45">
        <v>30</v>
      </c>
      <c r="H45">
        <v>0.99680000000000002</v>
      </c>
      <c r="I45">
        <v>3.23</v>
      </c>
      <c r="J45">
        <v>0.73</v>
      </c>
      <c r="K45">
        <v>9.6999999999999993</v>
      </c>
      <c r="L45">
        <v>7</v>
      </c>
      <c r="M45">
        <v>0.38</v>
      </c>
    </row>
    <row r="46" spans="1:13" x14ac:dyDescent="0.25">
      <c r="A46">
        <v>1</v>
      </c>
      <c r="B46">
        <v>5.7</v>
      </c>
      <c r="C46">
        <v>0.09</v>
      </c>
      <c r="D46">
        <v>1.5</v>
      </c>
      <c r="E46">
        <v>0.17199999999999999</v>
      </c>
      <c r="F46">
        <v>7</v>
      </c>
      <c r="G46">
        <v>19</v>
      </c>
      <c r="H46">
        <v>0.99399999999999999</v>
      </c>
      <c r="I46">
        <v>3.5</v>
      </c>
      <c r="J46">
        <v>0.48</v>
      </c>
      <c r="K46">
        <v>9.8000000000000007</v>
      </c>
      <c r="L46">
        <v>4</v>
      </c>
      <c r="M46">
        <v>1.1299999999999999</v>
      </c>
    </row>
    <row r="47" spans="1:13" x14ac:dyDescent="0.25">
      <c r="A47">
        <v>1</v>
      </c>
      <c r="B47">
        <v>7.3</v>
      </c>
      <c r="C47">
        <v>0.36</v>
      </c>
      <c r="D47">
        <v>5.9</v>
      </c>
      <c r="E47">
        <v>7.3999999999999996E-2</v>
      </c>
      <c r="F47">
        <v>12</v>
      </c>
      <c r="G47">
        <v>87</v>
      </c>
      <c r="H47">
        <v>0.99780000000000002</v>
      </c>
      <c r="I47">
        <v>3.33</v>
      </c>
      <c r="J47">
        <v>0.83</v>
      </c>
      <c r="K47">
        <v>10.5</v>
      </c>
      <c r="L47">
        <v>5</v>
      </c>
      <c r="M47">
        <v>0.45</v>
      </c>
    </row>
    <row r="48" spans="1:13" x14ac:dyDescent="0.25">
      <c r="A48">
        <v>1</v>
      </c>
      <c r="B48">
        <v>7.3</v>
      </c>
      <c r="C48">
        <v>0.36</v>
      </c>
      <c r="D48">
        <v>5.9</v>
      </c>
      <c r="E48">
        <v>7.3999999999999996E-2</v>
      </c>
      <c r="F48">
        <v>12</v>
      </c>
      <c r="G48">
        <v>87</v>
      </c>
      <c r="H48">
        <v>0.99780000000000002</v>
      </c>
      <c r="I48">
        <v>3.33</v>
      </c>
      <c r="J48">
        <v>0.83</v>
      </c>
      <c r="K48">
        <v>10.5</v>
      </c>
      <c r="L48">
        <v>5</v>
      </c>
      <c r="M48">
        <v>0.45</v>
      </c>
    </row>
    <row r="49" spans="1:13" x14ac:dyDescent="0.25">
      <c r="A49">
        <v>1</v>
      </c>
      <c r="B49">
        <v>8.8000000000000007</v>
      </c>
      <c r="C49">
        <v>0.3</v>
      </c>
      <c r="D49">
        <v>2.8</v>
      </c>
      <c r="E49">
        <v>8.7999999999999995E-2</v>
      </c>
      <c r="F49">
        <v>17</v>
      </c>
      <c r="G49">
        <v>46</v>
      </c>
      <c r="H49">
        <v>0.99760000000000004</v>
      </c>
      <c r="I49">
        <v>3.26</v>
      </c>
      <c r="J49">
        <v>0.51</v>
      </c>
      <c r="K49">
        <v>9.3000000000000007</v>
      </c>
      <c r="L49">
        <v>4</v>
      </c>
      <c r="M49">
        <v>0.61</v>
      </c>
    </row>
    <row r="50" spans="1:13" x14ac:dyDescent="0.25">
      <c r="A50">
        <v>1</v>
      </c>
      <c r="B50">
        <v>7.5</v>
      </c>
      <c r="C50">
        <v>0.2</v>
      </c>
      <c r="D50">
        <v>2.6</v>
      </c>
      <c r="E50">
        <v>0.33200000000000002</v>
      </c>
      <c r="F50">
        <v>8</v>
      </c>
      <c r="G50">
        <v>14</v>
      </c>
      <c r="H50">
        <v>0.99680000000000002</v>
      </c>
      <c r="I50">
        <v>3.21</v>
      </c>
      <c r="J50">
        <v>0.9</v>
      </c>
      <c r="K50">
        <v>10.5</v>
      </c>
      <c r="L50">
        <v>6</v>
      </c>
      <c r="M50">
        <v>0.49</v>
      </c>
    </row>
    <row r="51" spans="1:13" x14ac:dyDescent="0.25">
      <c r="A51">
        <v>1</v>
      </c>
      <c r="B51">
        <v>8.1</v>
      </c>
      <c r="C51">
        <v>0.22</v>
      </c>
      <c r="D51">
        <v>2.2000000000000002</v>
      </c>
      <c r="E51">
        <v>6.9000000000000006E-2</v>
      </c>
      <c r="F51">
        <v>9</v>
      </c>
      <c r="G51">
        <v>23</v>
      </c>
      <c r="H51">
        <v>0.99680000000000002</v>
      </c>
      <c r="I51">
        <v>3.3</v>
      </c>
      <c r="J51">
        <v>1.2</v>
      </c>
      <c r="K51">
        <v>10.3</v>
      </c>
      <c r="L51">
        <v>5</v>
      </c>
      <c r="M51">
        <v>0.66</v>
      </c>
    </row>
    <row r="52" spans="1:13" x14ac:dyDescent="0.25">
      <c r="A52">
        <v>1</v>
      </c>
      <c r="B52">
        <v>6.8</v>
      </c>
      <c r="C52">
        <v>0.02</v>
      </c>
      <c r="D52">
        <v>1.8</v>
      </c>
      <c r="E52">
        <v>0.05</v>
      </c>
      <c r="F52">
        <v>5</v>
      </c>
      <c r="G52">
        <v>11</v>
      </c>
      <c r="H52">
        <v>0.99619999999999997</v>
      </c>
      <c r="I52">
        <v>3.48</v>
      </c>
      <c r="J52">
        <v>0.52</v>
      </c>
      <c r="K52">
        <v>9.5</v>
      </c>
      <c r="L52">
        <v>5</v>
      </c>
      <c r="M52">
        <v>0.67</v>
      </c>
    </row>
    <row r="53" spans="1:13" x14ac:dyDescent="0.25">
      <c r="A53">
        <v>1</v>
      </c>
      <c r="B53">
        <v>4.5999999999999996</v>
      </c>
      <c r="C53">
        <v>0.15</v>
      </c>
      <c r="D53">
        <v>2.1</v>
      </c>
      <c r="E53">
        <v>5.3999999999999999E-2</v>
      </c>
      <c r="F53">
        <v>8</v>
      </c>
      <c r="G53">
        <v>65</v>
      </c>
      <c r="H53">
        <v>0.99339999999999995</v>
      </c>
      <c r="I53">
        <v>3.9</v>
      </c>
      <c r="J53">
        <v>0.56000000000000005</v>
      </c>
      <c r="K53">
        <v>13.1</v>
      </c>
      <c r="L53">
        <v>4</v>
      </c>
      <c r="M53">
        <v>0.52</v>
      </c>
    </row>
    <row r="54" spans="1:13" x14ac:dyDescent="0.25">
      <c r="A54">
        <v>1</v>
      </c>
      <c r="B54">
        <v>7.7</v>
      </c>
      <c r="C54">
        <v>0.43</v>
      </c>
      <c r="D54">
        <v>2.2000000000000002</v>
      </c>
      <c r="E54">
        <v>0.114</v>
      </c>
      <c r="F54">
        <v>22</v>
      </c>
      <c r="G54">
        <v>114</v>
      </c>
      <c r="H54">
        <v>0.997</v>
      </c>
      <c r="I54">
        <v>3.25</v>
      </c>
      <c r="J54">
        <v>0.73</v>
      </c>
      <c r="K54">
        <v>9.1999999999999993</v>
      </c>
      <c r="L54">
        <v>5</v>
      </c>
      <c r="M54">
        <v>0.93500000000000005</v>
      </c>
    </row>
    <row r="55" spans="1:13" x14ac:dyDescent="0.25">
      <c r="A55">
        <v>1</v>
      </c>
      <c r="B55">
        <v>8.6999999999999993</v>
      </c>
      <c r="C55">
        <v>0.52</v>
      </c>
      <c r="D55">
        <v>1.6</v>
      </c>
      <c r="E55">
        <v>0.113</v>
      </c>
      <c r="F55">
        <v>12</v>
      </c>
      <c r="G55">
        <v>37</v>
      </c>
      <c r="H55">
        <v>0.99690000000000001</v>
      </c>
      <c r="I55">
        <v>3.25</v>
      </c>
      <c r="J55">
        <v>0.57999999999999996</v>
      </c>
      <c r="K55">
        <v>9.5</v>
      </c>
      <c r="L55">
        <v>5</v>
      </c>
      <c r="M55">
        <v>0.28999999999999998</v>
      </c>
    </row>
    <row r="56" spans="1:13" x14ac:dyDescent="0.25">
      <c r="A56">
        <v>1</v>
      </c>
      <c r="B56">
        <v>6.4</v>
      </c>
      <c r="C56">
        <v>0.23</v>
      </c>
      <c r="D56">
        <v>1.6</v>
      </c>
      <c r="E56">
        <v>6.6000000000000003E-2</v>
      </c>
      <c r="F56">
        <v>5</v>
      </c>
      <c r="G56">
        <v>12</v>
      </c>
      <c r="H56">
        <v>0.99580000000000002</v>
      </c>
      <c r="I56">
        <v>3.34</v>
      </c>
      <c r="J56">
        <v>0.56000000000000005</v>
      </c>
      <c r="K56">
        <v>9.1999999999999993</v>
      </c>
      <c r="L56">
        <v>5</v>
      </c>
      <c r="M56">
        <v>0.4</v>
      </c>
    </row>
    <row r="57" spans="1:13" x14ac:dyDescent="0.25">
      <c r="A57">
        <v>1</v>
      </c>
      <c r="B57">
        <v>5.6</v>
      </c>
      <c r="C57">
        <v>0.37</v>
      </c>
      <c r="D57">
        <v>1.4</v>
      </c>
      <c r="E57">
        <v>7.3999999999999996E-2</v>
      </c>
      <c r="F57">
        <v>12</v>
      </c>
      <c r="G57">
        <v>96</v>
      </c>
      <c r="H57">
        <v>0.99539999999999995</v>
      </c>
      <c r="I57">
        <v>3.32</v>
      </c>
      <c r="J57">
        <v>0.57999999999999996</v>
      </c>
      <c r="K57">
        <v>9.1999999999999993</v>
      </c>
      <c r="L57">
        <v>5</v>
      </c>
      <c r="M57">
        <v>0.31</v>
      </c>
    </row>
    <row r="58" spans="1:13" x14ac:dyDescent="0.25">
      <c r="A58">
        <v>1</v>
      </c>
      <c r="B58">
        <v>8.8000000000000007</v>
      </c>
      <c r="C58">
        <v>0.26</v>
      </c>
      <c r="D58">
        <v>1.7</v>
      </c>
      <c r="E58">
        <v>7.3999999999999996E-2</v>
      </c>
      <c r="F58">
        <v>4</v>
      </c>
      <c r="G58">
        <v>23</v>
      </c>
      <c r="H58">
        <v>0.99709999999999999</v>
      </c>
      <c r="I58">
        <v>3.15</v>
      </c>
      <c r="J58">
        <v>0.74</v>
      </c>
      <c r="K58">
        <v>9.1999999999999993</v>
      </c>
      <c r="L58">
        <v>5</v>
      </c>
      <c r="M58">
        <v>0.66</v>
      </c>
    </row>
    <row r="59" spans="1:13" x14ac:dyDescent="0.25">
      <c r="A59">
        <v>1</v>
      </c>
      <c r="B59">
        <v>6.6</v>
      </c>
      <c r="C59">
        <v>0.04</v>
      </c>
      <c r="D59">
        <v>2.2000000000000002</v>
      </c>
      <c r="E59">
        <v>6.9000000000000006E-2</v>
      </c>
      <c r="F59">
        <v>8</v>
      </c>
      <c r="G59">
        <v>15</v>
      </c>
      <c r="H59">
        <v>0.99560000000000004</v>
      </c>
      <c r="I59">
        <v>3.4</v>
      </c>
      <c r="J59">
        <v>0.63</v>
      </c>
      <c r="K59">
        <v>9.4</v>
      </c>
      <c r="L59">
        <v>6</v>
      </c>
      <c r="M59">
        <v>0.52</v>
      </c>
    </row>
    <row r="60" spans="1:13" x14ac:dyDescent="0.25">
      <c r="A60">
        <v>1</v>
      </c>
      <c r="B60">
        <v>6.6</v>
      </c>
      <c r="C60">
        <v>0.04</v>
      </c>
      <c r="D60">
        <v>2.1</v>
      </c>
      <c r="E60">
        <v>6.8000000000000005E-2</v>
      </c>
      <c r="F60">
        <v>6</v>
      </c>
      <c r="G60">
        <v>14</v>
      </c>
      <c r="H60">
        <v>0.99550000000000005</v>
      </c>
      <c r="I60">
        <v>3.39</v>
      </c>
      <c r="J60">
        <v>0.64</v>
      </c>
      <c r="K60">
        <v>9.4</v>
      </c>
      <c r="L60">
        <v>6</v>
      </c>
      <c r="M60">
        <v>0.5</v>
      </c>
    </row>
    <row r="61" spans="1:13" x14ac:dyDescent="0.25">
      <c r="A61">
        <v>1</v>
      </c>
      <c r="B61">
        <v>8.6</v>
      </c>
      <c r="C61">
        <v>0.36</v>
      </c>
      <c r="D61">
        <v>3</v>
      </c>
      <c r="E61">
        <v>8.1000000000000003E-2</v>
      </c>
      <c r="F61">
        <v>30</v>
      </c>
      <c r="G61">
        <v>119</v>
      </c>
      <c r="H61">
        <v>0.997</v>
      </c>
      <c r="I61">
        <v>3.2</v>
      </c>
      <c r="J61">
        <v>0.56000000000000005</v>
      </c>
      <c r="K61">
        <v>9.4</v>
      </c>
      <c r="L61">
        <v>5</v>
      </c>
      <c r="M61">
        <v>0.38</v>
      </c>
    </row>
    <row r="62" spans="1:13" x14ac:dyDescent="0.25">
      <c r="A62">
        <v>1</v>
      </c>
      <c r="B62">
        <v>7.6</v>
      </c>
      <c r="C62">
        <v>0.15</v>
      </c>
      <c r="D62">
        <v>2.8</v>
      </c>
      <c r="E62">
        <v>0.11</v>
      </c>
      <c r="F62">
        <v>33</v>
      </c>
      <c r="G62">
        <v>73</v>
      </c>
      <c r="H62">
        <v>0.99550000000000005</v>
      </c>
      <c r="I62">
        <v>3.17</v>
      </c>
      <c r="J62">
        <v>0.63</v>
      </c>
      <c r="K62">
        <v>10.199999999999999</v>
      </c>
      <c r="L62">
        <v>6</v>
      </c>
      <c r="M62">
        <v>0.51</v>
      </c>
    </row>
    <row r="63" spans="1:13" x14ac:dyDescent="0.25">
      <c r="A63">
        <v>1</v>
      </c>
      <c r="B63">
        <v>7.7</v>
      </c>
      <c r="C63">
        <v>0.04</v>
      </c>
      <c r="D63">
        <v>3.8</v>
      </c>
      <c r="E63">
        <v>8.4000000000000005E-2</v>
      </c>
      <c r="F63">
        <v>25</v>
      </c>
      <c r="G63">
        <v>45</v>
      </c>
      <c r="H63">
        <v>0.99780000000000002</v>
      </c>
      <c r="I63">
        <v>3.34</v>
      </c>
      <c r="J63">
        <v>0.53</v>
      </c>
      <c r="K63">
        <v>9.5</v>
      </c>
      <c r="L63">
        <v>5</v>
      </c>
      <c r="M63">
        <v>0.62</v>
      </c>
    </row>
    <row r="64" spans="1:13" x14ac:dyDescent="0.25">
      <c r="A64">
        <v>1</v>
      </c>
      <c r="B64">
        <v>10.199999999999999</v>
      </c>
      <c r="C64">
        <v>0.56999999999999995</v>
      </c>
      <c r="D64">
        <v>3.4</v>
      </c>
      <c r="E64">
        <v>7.0000000000000007E-2</v>
      </c>
      <c r="F64">
        <v>4</v>
      </c>
      <c r="G64">
        <v>10</v>
      </c>
      <c r="H64">
        <v>0.99709999999999999</v>
      </c>
      <c r="I64">
        <v>3.04</v>
      </c>
      <c r="J64">
        <v>0.63</v>
      </c>
      <c r="K64">
        <v>9.6</v>
      </c>
      <c r="L64">
        <v>5</v>
      </c>
      <c r="M64">
        <v>0.42</v>
      </c>
    </row>
    <row r="65" spans="1:13" x14ac:dyDescent="0.25">
      <c r="A65">
        <v>1</v>
      </c>
      <c r="B65">
        <v>7.5</v>
      </c>
      <c r="C65">
        <v>0.12</v>
      </c>
      <c r="D65">
        <v>5.0999999999999996</v>
      </c>
      <c r="E65">
        <v>0.111</v>
      </c>
      <c r="F65">
        <v>50</v>
      </c>
      <c r="G65">
        <v>110</v>
      </c>
      <c r="H65">
        <v>0.99829999999999997</v>
      </c>
      <c r="I65">
        <v>3.26</v>
      </c>
      <c r="J65">
        <v>0.77</v>
      </c>
      <c r="K65">
        <v>9.4</v>
      </c>
      <c r="L65">
        <v>5</v>
      </c>
      <c r="M65">
        <v>0.63</v>
      </c>
    </row>
    <row r="66" spans="1:13" x14ac:dyDescent="0.25">
      <c r="A66">
        <v>1</v>
      </c>
      <c r="B66">
        <v>7.8</v>
      </c>
      <c r="C66">
        <v>0.18</v>
      </c>
      <c r="D66">
        <v>2.2999999999999998</v>
      </c>
      <c r="E66">
        <v>7.5999999999999998E-2</v>
      </c>
      <c r="F66">
        <v>17</v>
      </c>
      <c r="G66">
        <v>54</v>
      </c>
      <c r="H66">
        <v>0.99750000000000005</v>
      </c>
      <c r="I66">
        <v>3.43</v>
      </c>
      <c r="J66">
        <v>0.59</v>
      </c>
      <c r="K66">
        <v>10</v>
      </c>
      <c r="L66">
        <v>5</v>
      </c>
      <c r="M66">
        <v>0.59</v>
      </c>
    </row>
    <row r="67" spans="1:13" x14ac:dyDescent="0.25">
      <c r="A67">
        <v>1</v>
      </c>
      <c r="B67">
        <v>7.3</v>
      </c>
      <c r="C67">
        <v>0.31</v>
      </c>
      <c r="D67">
        <v>2.4</v>
      </c>
      <c r="E67">
        <v>7.3999999999999996E-2</v>
      </c>
      <c r="F67">
        <v>9</v>
      </c>
      <c r="G67">
        <v>46</v>
      </c>
      <c r="H67">
        <v>0.99619999999999997</v>
      </c>
      <c r="I67">
        <v>3.41</v>
      </c>
      <c r="J67">
        <v>0.54</v>
      </c>
      <c r="K67">
        <v>9.4</v>
      </c>
      <c r="L67">
        <v>6</v>
      </c>
      <c r="M67">
        <v>0.39</v>
      </c>
    </row>
    <row r="68" spans="1:13" x14ac:dyDescent="0.25">
      <c r="A68">
        <v>1</v>
      </c>
      <c r="B68">
        <v>8.8000000000000007</v>
      </c>
      <c r="C68">
        <v>0.4</v>
      </c>
      <c r="D68">
        <v>2.2000000000000002</v>
      </c>
      <c r="E68">
        <v>7.9000000000000001E-2</v>
      </c>
      <c r="F68">
        <v>19</v>
      </c>
      <c r="G68">
        <v>52</v>
      </c>
      <c r="H68">
        <v>0.998</v>
      </c>
      <c r="I68">
        <v>3.44</v>
      </c>
      <c r="J68">
        <v>0.64</v>
      </c>
      <c r="K68">
        <v>9.1999999999999993</v>
      </c>
      <c r="L68">
        <v>5</v>
      </c>
      <c r="M68">
        <v>0.4</v>
      </c>
    </row>
    <row r="69" spans="1:13" x14ac:dyDescent="0.25">
      <c r="A69">
        <v>1</v>
      </c>
      <c r="B69">
        <v>7.7</v>
      </c>
      <c r="C69">
        <v>0.49</v>
      </c>
      <c r="D69">
        <v>1.8</v>
      </c>
      <c r="E69">
        <v>0.115</v>
      </c>
      <c r="F69">
        <v>20</v>
      </c>
      <c r="G69">
        <v>112</v>
      </c>
      <c r="H69">
        <v>0.99680000000000002</v>
      </c>
      <c r="I69">
        <v>3.21</v>
      </c>
      <c r="J69">
        <v>0.71</v>
      </c>
      <c r="K69">
        <v>9.3000000000000007</v>
      </c>
      <c r="L69">
        <v>5</v>
      </c>
      <c r="M69">
        <v>0.69</v>
      </c>
    </row>
    <row r="70" spans="1:13" x14ac:dyDescent="0.25">
      <c r="A70">
        <v>1</v>
      </c>
      <c r="B70">
        <v>7.5</v>
      </c>
      <c r="C70">
        <v>0.16</v>
      </c>
      <c r="D70">
        <v>1.9</v>
      </c>
      <c r="E70">
        <v>8.5000000000000006E-2</v>
      </c>
      <c r="F70">
        <v>12</v>
      </c>
      <c r="G70">
        <v>35</v>
      </c>
      <c r="H70">
        <v>0.99680000000000002</v>
      </c>
      <c r="I70">
        <v>3.38</v>
      </c>
      <c r="J70">
        <v>0.62</v>
      </c>
      <c r="K70">
        <v>9.5</v>
      </c>
      <c r="L70">
        <v>7</v>
      </c>
      <c r="M70">
        <v>0.52</v>
      </c>
    </row>
    <row r="71" spans="1:13" x14ac:dyDescent="0.25">
      <c r="A71">
        <v>1</v>
      </c>
      <c r="B71">
        <v>7</v>
      </c>
      <c r="C71">
        <v>0.05</v>
      </c>
      <c r="D71">
        <v>2</v>
      </c>
      <c r="E71">
        <v>8.1000000000000003E-2</v>
      </c>
      <c r="F71">
        <v>13</v>
      </c>
      <c r="G71">
        <v>54</v>
      </c>
      <c r="H71">
        <v>0.99660000000000004</v>
      </c>
      <c r="I71">
        <v>3.39</v>
      </c>
      <c r="J71">
        <v>0.56999999999999995</v>
      </c>
      <c r="K71">
        <v>9.8000000000000007</v>
      </c>
      <c r="L71">
        <v>5</v>
      </c>
      <c r="M71">
        <v>0.73499999999999999</v>
      </c>
    </row>
    <row r="72" spans="1:13" x14ac:dyDescent="0.25">
      <c r="A72">
        <v>1</v>
      </c>
      <c r="B72">
        <v>7.2</v>
      </c>
      <c r="C72">
        <v>0.05</v>
      </c>
      <c r="D72">
        <v>4.6500000000000004</v>
      </c>
      <c r="E72">
        <v>8.5999999999999993E-2</v>
      </c>
      <c r="F72">
        <v>4</v>
      </c>
      <c r="G72">
        <v>11</v>
      </c>
      <c r="H72">
        <v>0.99619999999999997</v>
      </c>
      <c r="I72">
        <v>3.41</v>
      </c>
      <c r="J72">
        <v>0.39</v>
      </c>
      <c r="K72">
        <v>10.9</v>
      </c>
      <c r="L72">
        <v>5</v>
      </c>
      <c r="M72">
        <v>0.72499999999999998</v>
      </c>
    </row>
    <row r="73" spans="1:13" x14ac:dyDescent="0.25">
      <c r="A73">
        <v>1</v>
      </c>
      <c r="B73">
        <v>7.2</v>
      </c>
      <c r="C73">
        <v>0.05</v>
      </c>
      <c r="D73">
        <v>4.6500000000000004</v>
      </c>
      <c r="E73">
        <v>8.5999999999999993E-2</v>
      </c>
      <c r="F73">
        <v>4</v>
      </c>
      <c r="G73">
        <v>11</v>
      </c>
      <c r="H73">
        <v>0.99619999999999997</v>
      </c>
      <c r="I73">
        <v>3.41</v>
      </c>
      <c r="J73">
        <v>0.39</v>
      </c>
      <c r="K73">
        <v>10.9</v>
      </c>
      <c r="L73">
        <v>5</v>
      </c>
      <c r="M73">
        <v>0.72499999999999998</v>
      </c>
    </row>
    <row r="74" spans="1:13" x14ac:dyDescent="0.25">
      <c r="A74">
        <v>1</v>
      </c>
      <c r="B74">
        <v>7.5</v>
      </c>
      <c r="C74">
        <v>0.11</v>
      </c>
      <c r="D74">
        <v>1.5</v>
      </c>
      <c r="E74">
        <v>7.9000000000000001E-2</v>
      </c>
      <c r="F74">
        <v>11</v>
      </c>
      <c r="G74">
        <v>39</v>
      </c>
      <c r="H74">
        <v>0.99680000000000002</v>
      </c>
      <c r="I74">
        <v>3.42</v>
      </c>
      <c r="J74">
        <v>0.57999999999999996</v>
      </c>
      <c r="K74">
        <v>9.6</v>
      </c>
      <c r="L74">
        <v>5</v>
      </c>
      <c r="M74">
        <v>0.52</v>
      </c>
    </row>
    <row r="75" spans="1:13" x14ac:dyDescent="0.25">
      <c r="A75">
        <v>1</v>
      </c>
      <c r="B75">
        <v>6.6</v>
      </c>
      <c r="C75">
        <v>7.0000000000000007E-2</v>
      </c>
      <c r="D75">
        <v>1.6</v>
      </c>
      <c r="E75">
        <v>7.5999999999999998E-2</v>
      </c>
      <c r="F75">
        <v>6</v>
      </c>
      <c r="G75">
        <v>15</v>
      </c>
      <c r="H75">
        <v>0.99619999999999997</v>
      </c>
      <c r="I75">
        <v>3.44</v>
      </c>
      <c r="J75">
        <v>0.57999999999999996</v>
      </c>
      <c r="K75">
        <v>10.7</v>
      </c>
      <c r="L75">
        <v>5</v>
      </c>
      <c r="M75">
        <v>0.70499999999999996</v>
      </c>
    </row>
    <row r="76" spans="1:13" x14ac:dyDescent="0.25">
      <c r="A76">
        <v>1</v>
      </c>
      <c r="B76">
        <v>9.3000000000000007</v>
      </c>
      <c r="C76">
        <v>0.56999999999999995</v>
      </c>
      <c r="D76">
        <v>2</v>
      </c>
      <c r="E76">
        <v>7.3999999999999996E-2</v>
      </c>
      <c r="F76">
        <v>27</v>
      </c>
      <c r="G76">
        <v>65</v>
      </c>
      <c r="H76">
        <v>0.99690000000000001</v>
      </c>
      <c r="I76">
        <v>3.28</v>
      </c>
      <c r="J76">
        <v>0.79</v>
      </c>
      <c r="K76">
        <v>10.7</v>
      </c>
      <c r="L76">
        <v>5</v>
      </c>
      <c r="M76">
        <v>0.32</v>
      </c>
    </row>
    <row r="77" spans="1:13" x14ac:dyDescent="0.25">
      <c r="A77">
        <v>1</v>
      </c>
      <c r="B77">
        <v>8</v>
      </c>
      <c r="C77">
        <v>0.05</v>
      </c>
      <c r="D77">
        <v>1.9</v>
      </c>
      <c r="E77">
        <v>7.3999999999999996E-2</v>
      </c>
      <c r="F77">
        <v>8</v>
      </c>
      <c r="G77">
        <v>19</v>
      </c>
      <c r="H77">
        <v>0.99619999999999997</v>
      </c>
      <c r="I77">
        <v>3.34</v>
      </c>
      <c r="J77">
        <v>0.95</v>
      </c>
      <c r="K77">
        <v>10.5</v>
      </c>
      <c r="L77">
        <v>6</v>
      </c>
      <c r="M77">
        <v>0.70499999999999996</v>
      </c>
    </row>
    <row r="78" spans="1:13" x14ac:dyDescent="0.25">
      <c r="A78">
        <v>1</v>
      </c>
      <c r="B78">
        <v>7.7</v>
      </c>
      <c r="C78">
        <v>0.08</v>
      </c>
      <c r="D78">
        <v>1.9</v>
      </c>
      <c r="E78">
        <v>7.5999999999999998E-2</v>
      </c>
      <c r="F78">
        <v>15</v>
      </c>
      <c r="G78">
        <v>27</v>
      </c>
      <c r="H78">
        <v>0.99670000000000003</v>
      </c>
      <c r="I78">
        <v>3.32</v>
      </c>
      <c r="J78">
        <v>0.54</v>
      </c>
      <c r="K78">
        <v>9.5</v>
      </c>
      <c r="L78">
        <v>6</v>
      </c>
      <c r="M78">
        <v>0.63</v>
      </c>
    </row>
    <row r="79" spans="1:13" x14ac:dyDescent="0.25">
      <c r="A79">
        <v>1</v>
      </c>
      <c r="B79">
        <v>7.7</v>
      </c>
      <c r="C79">
        <v>0.23</v>
      </c>
      <c r="D79">
        <v>2.1</v>
      </c>
      <c r="E79">
        <v>8.7999999999999995E-2</v>
      </c>
      <c r="F79">
        <v>17</v>
      </c>
      <c r="G79">
        <v>96</v>
      </c>
      <c r="H79">
        <v>0.99619999999999997</v>
      </c>
      <c r="I79">
        <v>3.32</v>
      </c>
      <c r="J79">
        <v>0.48</v>
      </c>
      <c r="K79">
        <v>9.5</v>
      </c>
      <c r="L79">
        <v>5</v>
      </c>
      <c r="M79">
        <v>0.67</v>
      </c>
    </row>
    <row r="80" spans="1:13" x14ac:dyDescent="0.25">
      <c r="A80">
        <v>1</v>
      </c>
      <c r="B80">
        <v>7.7</v>
      </c>
      <c r="C80">
        <v>0.22</v>
      </c>
      <c r="D80">
        <v>1.9</v>
      </c>
      <c r="E80">
        <v>8.4000000000000005E-2</v>
      </c>
      <c r="F80">
        <v>18</v>
      </c>
      <c r="G80">
        <v>94</v>
      </c>
      <c r="H80">
        <v>0.99609999999999999</v>
      </c>
      <c r="I80">
        <v>3.31</v>
      </c>
      <c r="J80">
        <v>0.48</v>
      </c>
      <c r="K80">
        <v>9.5</v>
      </c>
      <c r="L80">
        <v>5</v>
      </c>
      <c r="M80">
        <v>0.69</v>
      </c>
    </row>
    <row r="81" spans="1:16" x14ac:dyDescent="0.25">
      <c r="A81">
        <v>1</v>
      </c>
      <c r="B81">
        <v>8.3000000000000007</v>
      </c>
      <c r="C81">
        <v>0.26</v>
      </c>
      <c r="D81">
        <v>2.1</v>
      </c>
      <c r="E81">
        <v>8.4000000000000005E-2</v>
      </c>
      <c r="F81">
        <v>11</v>
      </c>
      <c r="G81">
        <v>43</v>
      </c>
      <c r="H81">
        <v>0.99760000000000004</v>
      </c>
      <c r="I81">
        <v>3.31</v>
      </c>
      <c r="J81">
        <v>0.53</v>
      </c>
      <c r="K81">
        <v>9.1999999999999993</v>
      </c>
      <c r="L81">
        <v>4</v>
      </c>
      <c r="M81">
        <v>0.67500000000000004</v>
      </c>
    </row>
    <row r="82" spans="1:16" x14ac:dyDescent="0.25">
      <c r="A82">
        <v>1</v>
      </c>
      <c r="B82">
        <v>9.6999999999999993</v>
      </c>
      <c r="C82">
        <v>0.54</v>
      </c>
      <c r="D82">
        <v>2.5</v>
      </c>
      <c r="E82">
        <v>9.4E-2</v>
      </c>
      <c r="F82">
        <v>28</v>
      </c>
      <c r="G82">
        <v>83</v>
      </c>
      <c r="H82">
        <v>0.99839999999999995</v>
      </c>
      <c r="I82">
        <v>3.28</v>
      </c>
      <c r="J82">
        <v>0.82</v>
      </c>
      <c r="K82">
        <v>9.6</v>
      </c>
      <c r="L82">
        <v>5</v>
      </c>
      <c r="M82">
        <v>0.32</v>
      </c>
    </row>
    <row r="83" spans="1:16" x14ac:dyDescent="0.25">
      <c r="A83">
        <v>1</v>
      </c>
      <c r="B83">
        <v>8.8000000000000007</v>
      </c>
      <c r="C83">
        <v>0.64</v>
      </c>
      <c r="D83">
        <v>2.2000000000000002</v>
      </c>
      <c r="E83">
        <v>9.2999999999999999E-2</v>
      </c>
      <c r="F83">
        <v>9</v>
      </c>
      <c r="G83">
        <v>42</v>
      </c>
      <c r="H83">
        <v>0.99860000000000004</v>
      </c>
      <c r="I83">
        <v>3.54</v>
      </c>
      <c r="J83">
        <v>0.66</v>
      </c>
      <c r="K83">
        <v>10.5</v>
      </c>
      <c r="L83">
        <v>5</v>
      </c>
      <c r="M83">
        <v>0.41</v>
      </c>
    </row>
    <row r="84" spans="1:16" x14ac:dyDescent="0.25">
      <c r="A84">
        <v>1</v>
      </c>
      <c r="B84">
        <v>8.8000000000000007</v>
      </c>
      <c r="C84">
        <v>0.64</v>
      </c>
      <c r="D84">
        <v>2.2000000000000002</v>
      </c>
      <c r="E84">
        <v>9.2999999999999999E-2</v>
      </c>
      <c r="F84">
        <v>9</v>
      </c>
      <c r="G84">
        <v>42</v>
      </c>
      <c r="H84">
        <v>0.99860000000000004</v>
      </c>
      <c r="I84">
        <v>3.54</v>
      </c>
      <c r="J84">
        <v>0.66</v>
      </c>
      <c r="K84">
        <v>10.5</v>
      </c>
      <c r="L84">
        <v>5</v>
      </c>
      <c r="M84">
        <v>0.41</v>
      </c>
    </row>
    <row r="85" spans="1:16" x14ac:dyDescent="0.25">
      <c r="A85">
        <v>1</v>
      </c>
      <c r="B85">
        <v>6.8</v>
      </c>
      <c r="C85">
        <v>0</v>
      </c>
      <c r="D85">
        <v>2.4</v>
      </c>
      <c r="E85">
        <v>0.104</v>
      </c>
      <c r="F85">
        <v>14</v>
      </c>
      <c r="G85">
        <v>30</v>
      </c>
      <c r="H85">
        <v>0.99660000000000004</v>
      </c>
      <c r="I85">
        <v>3.52</v>
      </c>
      <c r="J85">
        <v>0.55000000000000004</v>
      </c>
      <c r="K85">
        <v>10.7</v>
      </c>
      <c r="L85">
        <v>6</v>
      </c>
      <c r="M85">
        <v>0.78500000000000003</v>
      </c>
    </row>
    <row r="86" spans="1:16" x14ac:dyDescent="0.25">
      <c r="A86">
        <v>1</v>
      </c>
      <c r="B86">
        <v>6.7</v>
      </c>
      <c r="C86">
        <v>0.12</v>
      </c>
      <c r="D86">
        <v>2</v>
      </c>
      <c r="E86">
        <v>8.5999999999999993E-2</v>
      </c>
      <c r="F86">
        <v>12</v>
      </c>
      <c r="G86">
        <v>80</v>
      </c>
      <c r="H86">
        <v>0.99580000000000002</v>
      </c>
      <c r="I86">
        <v>3.38</v>
      </c>
      <c r="J86">
        <v>0.52</v>
      </c>
      <c r="K86">
        <v>10.1</v>
      </c>
      <c r="L86">
        <v>5</v>
      </c>
      <c r="M86">
        <v>0.75</v>
      </c>
    </row>
    <row r="87" spans="1:16" x14ac:dyDescent="0.25">
      <c r="A87">
        <v>1</v>
      </c>
      <c r="B87">
        <v>8.3000000000000007</v>
      </c>
      <c r="C87">
        <v>0.2</v>
      </c>
      <c r="D87">
        <v>1.5</v>
      </c>
      <c r="E87">
        <v>0.08</v>
      </c>
      <c r="F87">
        <v>27</v>
      </c>
      <c r="G87">
        <v>119</v>
      </c>
      <c r="H87">
        <v>0.99719999999999998</v>
      </c>
      <c r="I87">
        <v>3.16</v>
      </c>
      <c r="J87">
        <v>1.1200000000000001</v>
      </c>
      <c r="K87">
        <v>9.1</v>
      </c>
      <c r="L87">
        <v>4</v>
      </c>
      <c r="M87">
        <v>0.625</v>
      </c>
    </row>
    <row r="92" spans="1:16" x14ac:dyDescent="0.25">
      <c r="K92" s="17" t="s">
        <v>62</v>
      </c>
      <c r="L92" s="18" t="s">
        <v>66</v>
      </c>
      <c r="M92" s="18" t="s">
        <v>51</v>
      </c>
      <c r="N92" s="18" t="s">
        <v>69</v>
      </c>
      <c r="O92" s="18" t="s">
        <v>67</v>
      </c>
      <c r="P92" s="18" t="s">
        <v>68</v>
      </c>
    </row>
    <row r="93" spans="1:16" x14ac:dyDescent="0.25">
      <c r="K93">
        <f t="array" ref="K93:K103">MMULT(MINVERSE(MMULT(XV_T,XV)),MMULT(XV_T,Y))</f>
        <v>23.050090981298126</v>
      </c>
      <c r="L93">
        <f t="array" ref="L93:L103">MMULT(MINVERSE(MMULT(XV_T,XV)),MMULT(XV_T,M8:M87))</f>
        <v>13.334914653880332</v>
      </c>
      <c r="M93">
        <f t="array" ref="M93:M172">MMULT(XV,K93:K103)</f>
        <v>5.0820068527819346</v>
      </c>
      <c r="N93">
        <f t="array" ref="N93:N172">MMULT(XV,L93:L103)</f>
        <v>0.69900494598387242</v>
      </c>
      <c r="O93">
        <f>L8-M93</f>
        <v>-8.2006852781934647E-2</v>
      </c>
      <c r="P93">
        <f>M8-N93</f>
        <v>9.9505401612753897E-4</v>
      </c>
    </row>
    <row r="94" spans="1:16" x14ac:dyDescent="0.25">
      <c r="K94">
        <v>-1.4714486715092789E-2</v>
      </c>
      <c r="L94">
        <v>5.109409869393744E-2</v>
      </c>
      <c r="M94">
        <v>5.5633111538828626</v>
      </c>
      <c r="N94">
        <v>0.67141787747854598</v>
      </c>
      <c r="O94">
        <f t="shared" ref="O94:O157" si="0">L9-M94</f>
        <v>-0.56331115388286257</v>
      </c>
      <c r="P94">
        <f t="shared" ref="P94:P157" si="1">M9-N94</f>
        <v>0.20858212252145403</v>
      </c>
    </row>
    <row r="95" spans="1:16" x14ac:dyDescent="0.25">
      <c r="K95">
        <v>0.12340417036468665</v>
      </c>
      <c r="L95">
        <v>-0.75289981606131362</v>
      </c>
      <c r="M95">
        <v>5.3164114956518542</v>
      </c>
      <c r="N95">
        <v>0.67223983757871708</v>
      </c>
      <c r="O95">
        <f t="shared" si="0"/>
        <v>-0.31641149565185422</v>
      </c>
      <c r="P95">
        <f t="shared" si="1"/>
        <v>8.7760162421282928E-2</v>
      </c>
    </row>
    <row r="96" spans="1:16" x14ac:dyDescent="0.25">
      <c r="K96">
        <v>-8.1242763356499381E-3</v>
      </c>
      <c r="L96">
        <v>7.055249858821E-3</v>
      </c>
      <c r="M96">
        <v>5.4558491391329804</v>
      </c>
      <c r="N96">
        <v>0.40365663276226565</v>
      </c>
      <c r="O96">
        <f t="shared" si="0"/>
        <v>0.54415086086701958</v>
      </c>
      <c r="P96">
        <f t="shared" si="1"/>
        <v>-0.12365663276226563</v>
      </c>
    </row>
    <row r="97" spans="11:16" x14ac:dyDescent="0.25">
      <c r="K97">
        <v>-0.6046352182162309</v>
      </c>
      <c r="L97">
        <v>0.55469865276101871</v>
      </c>
      <c r="M97">
        <v>5.0820068527819346</v>
      </c>
      <c r="N97">
        <v>0.69900494598387242</v>
      </c>
      <c r="O97">
        <f t="shared" si="0"/>
        <v>-8.2006852781934647E-2</v>
      </c>
      <c r="P97">
        <f t="shared" si="1"/>
        <v>9.9505401612753897E-4</v>
      </c>
    </row>
    <row r="98" spans="11:16" x14ac:dyDescent="0.25">
      <c r="K98">
        <v>3.5982280944589551E-2</v>
      </c>
      <c r="L98">
        <v>-5.2087591748717355E-3</v>
      </c>
      <c r="M98">
        <v>5.0769391670250394</v>
      </c>
      <c r="N98">
        <v>0.69982157529199129</v>
      </c>
      <c r="O98">
        <f t="shared" si="0"/>
        <v>-7.6939167025039445E-2</v>
      </c>
      <c r="P98">
        <f t="shared" si="1"/>
        <v>-3.9821575291991262E-2</v>
      </c>
    </row>
    <row r="99" spans="11:16" x14ac:dyDescent="0.25">
      <c r="K99">
        <v>-1.3074885082975607E-2</v>
      </c>
      <c r="L99">
        <v>2.0823952160841236E-3</v>
      </c>
      <c r="M99">
        <v>5.1976822169385883</v>
      </c>
      <c r="N99">
        <v>0.66942061433848055</v>
      </c>
      <c r="O99">
        <f t="shared" si="0"/>
        <v>-0.19768221693858834</v>
      </c>
      <c r="P99">
        <f t="shared" si="1"/>
        <v>-6.9420614338480569E-2</v>
      </c>
    </row>
    <row r="100" spans="11:16" x14ac:dyDescent="0.25">
      <c r="K100">
        <v>-15.267613334930502</v>
      </c>
      <c r="L100">
        <v>-13.980078356054946</v>
      </c>
      <c r="M100">
        <v>5.7332495485780974</v>
      </c>
      <c r="N100">
        <v>0.64623656413894015</v>
      </c>
      <c r="O100">
        <f t="shared" si="0"/>
        <v>1.2667504514219026</v>
      </c>
      <c r="P100">
        <f t="shared" si="1"/>
        <v>3.7634358610598717E-3</v>
      </c>
    </row>
    <row r="101" spans="11:16" x14ac:dyDescent="0.25">
      <c r="K101">
        <v>-1.1882616664126999</v>
      </c>
      <c r="L101">
        <v>0.24868898633546621</v>
      </c>
      <c r="M101">
        <v>5.4270968889218967</v>
      </c>
      <c r="N101">
        <v>0.65723349003162124</v>
      </c>
      <c r="O101">
        <f t="shared" si="0"/>
        <v>1.5729031110781033</v>
      </c>
      <c r="P101">
        <f t="shared" si="1"/>
        <v>-7.7233490031621277E-2</v>
      </c>
    </row>
    <row r="102" spans="11:16" x14ac:dyDescent="0.25">
      <c r="K102">
        <v>-0.20992022544575661</v>
      </c>
      <c r="L102">
        <v>2.5301927723543116E-2</v>
      </c>
      <c r="M102">
        <v>4.7679197315522259</v>
      </c>
      <c r="N102">
        <v>0.53412532287164149</v>
      </c>
      <c r="O102">
        <f t="shared" si="0"/>
        <v>0.23208026844777407</v>
      </c>
      <c r="P102">
        <f t="shared" si="1"/>
        <v>-3.4125322871641495E-2</v>
      </c>
    </row>
    <row r="103" spans="11:16" x14ac:dyDescent="0.25">
      <c r="K103">
        <v>0.18865008916810666</v>
      </c>
      <c r="L103">
        <v>-2.214727115692483E-3</v>
      </c>
      <c r="M103">
        <v>5.0976791366553948</v>
      </c>
      <c r="N103">
        <v>0.62697004222244745</v>
      </c>
      <c r="O103">
        <f t="shared" si="0"/>
        <v>-9.7679136655394849E-2</v>
      </c>
      <c r="P103">
        <f t="shared" si="1"/>
        <v>-4.6970042222447494E-2</v>
      </c>
    </row>
    <row r="104" spans="11:16" x14ac:dyDescent="0.25">
      <c r="M104">
        <v>4.7679197315522259</v>
      </c>
      <c r="N104">
        <v>0.53412532287164149</v>
      </c>
      <c r="O104">
        <f t="shared" si="0"/>
        <v>0.23208026844777407</v>
      </c>
      <c r="P104">
        <f t="shared" si="1"/>
        <v>-3.4125322871641495E-2</v>
      </c>
    </row>
    <row r="105" spans="11:16" x14ac:dyDescent="0.25">
      <c r="M105">
        <v>5.0290894152067933</v>
      </c>
      <c r="N105">
        <v>0.70236522301366699</v>
      </c>
      <c r="O105">
        <f t="shared" si="0"/>
        <v>-2.9089415206793312E-2</v>
      </c>
      <c r="P105">
        <f t="shared" si="1"/>
        <v>-8.7365223013667004E-2</v>
      </c>
    </row>
    <row r="106" spans="11:16" x14ac:dyDescent="0.25">
      <c r="M106">
        <v>5.1214364853767886</v>
      </c>
      <c r="N106">
        <v>0.48945528553707041</v>
      </c>
      <c r="O106">
        <f t="shared" si="0"/>
        <v>-0.12143648537678864</v>
      </c>
      <c r="P106">
        <f t="shared" si="1"/>
        <v>0.12054471446292958</v>
      </c>
    </row>
    <row r="107" spans="11:16" x14ac:dyDescent="0.25">
      <c r="M107">
        <v>5.3289825036336982</v>
      </c>
      <c r="N107">
        <v>0.63690006434961344</v>
      </c>
      <c r="O107">
        <f t="shared" si="0"/>
        <v>-0.32898250363369819</v>
      </c>
      <c r="P107">
        <f t="shared" si="1"/>
        <v>-1.6900064349613442E-2</v>
      </c>
    </row>
    <row r="108" spans="11:16" x14ac:dyDescent="0.25">
      <c r="M108">
        <v>5.2354463648831446</v>
      </c>
      <c r="N108">
        <v>0.64195633033097332</v>
      </c>
      <c r="O108">
        <f t="shared" si="0"/>
        <v>-0.23544636488314463</v>
      </c>
      <c r="P108">
        <f t="shared" si="1"/>
        <v>-2.1956330330973328E-2</v>
      </c>
    </row>
    <row r="109" spans="11:16" x14ac:dyDescent="0.25">
      <c r="M109">
        <v>5.5183792460848231</v>
      </c>
      <c r="N109">
        <v>0.32315781055425974</v>
      </c>
      <c r="O109">
        <f t="shared" si="0"/>
        <v>1.4816207539151769</v>
      </c>
      <c r="P109">
        <f t="shared" si="1"/>
        <v>-4.3157810554259712E-2</v>
      </c>
    </row>
    <row r="110" spans="11:16" x14ac:dyDescent="0.25">
      <c r="M110">
        <v>5.1441598928912056</v>
      </c>
      <c r="N110">
        <v>0.6372320665807959</v>
      </c>
      <c r="O110">
        <f t="shared" si="0"/>
        <v>-0.14415989289120557</v>
      </c>
      <c r="P110">
        <f t="shared" si="1"/>
        <v>-7.7232066580795844E-2</v>
      </c>
    </row>
    <row r="111" spans="11:16" x14ac:dyDescent="0.25">
      <c r="M111">
        <v>5.0487014039088782</v>
      </c>
      <c r="N111">
        <v>0.65022012996924639</v>
      </c>
      <c r="O111">
        <f t="shared" si="0"/>
        <v>-1.0487014039088782</v>
      </c>
      <c r="P111">
        <f t="shared" si="1"/>
        <v>-6.0220129969246416E-2</v>
      </c>
    </row>
    <row r="112" spans="11:16" x14ac:dyDescent="0.25">
      <c r="M112">
        <v>5.3317513451087093</v>
      </c>
      <c r="N112">
        <v>0.41072104162214057</v>
      </c>
      <c r="O112">
        <f t="shared" si="0"/>
        <v>0.66824865489129071</v>
      </c>
      <c r="P112">
        <f t="shared" si="1"/>
        <v>-9.0721041622140564E-2</v>
      </c>
    </row>
    <row r="113" spans="13:16" x14ac:dyDescent="0.25">
      <c r="M113">
        <v>5.5912675818127653</v>
      </c>
      <c r="N113">
        <v>0.35786630861681579</v>
      </c>
      <c r="O113">
        <f t="shared" si="0"/>
        <v>0.40873241818723471</v>
      </c>
      <c r="P113">
        <f t="shared" si="1"/>
        <v>-0.13786630861681579</v>
      </c>
    </row>
    <row r="114" spans="13:16" x14ac:dyDescent="0.25">
      <c r="M114">
        <v>5.0781708941356039</v>
      </c>
      <c r="N114">
        <v>0.49502624138174689</v>
      </c>
      <c r="O114">
        <f t="shared" si="0"/>
        <v>-7.8170894135603852E-2</v>
      </c>
      <c r="P114">
        <f t="shared" si="1"/>
        <v>-0.10502624138174688</v>
      </c>
    </row>
    <row r="115" spans="13:16" x14ac:dyDescent="0.25">
      <c r="M115">
        <v>5.3773788079546918</v>
      </c>
      <c r="N115">
        <v>0.53327940407115204</v>
      </c>
      <c r="O115">
        <f t="shared" si="0"/>
        <v>-0.37737880795469181</v>
      </c>
      <c r="P115">
        <f t="shared" si="1"/>
        <v>-0.10327940407115205</v>
      </c>
    </row>
    <row r="116" spans="13:16" x14ac:dyDescent="0.25">
      <c r="M116">
        <v>4.9934470009067073</v>
      </c>
      <c r="N116">
        <v>0.68745248959688721</v>
      </c>
      <c r="O116">
        <f t="shared" si="0"/>
        <v>6.5529990932926552E-3</v>
      </c>
      <c r="P116">
        <f t="shared" si="1"/>
        <v>-0.19745248959688722</v>
      </c>
    </row>
    <row r="117" spans="13:16" x14ac:dyDescent="0.25">
      <c r="M117">
        <v>5.5307394814239839</v>
      </c>
      <c r="N117">
        <v>0.53217029099552859</v>
      </c>
      <c r="O117">
        <f t="shared" si="0"/>
        <v>0.46926051857601614</v>
      </c>
      <c r="P117">
        <f t="shared" si="1"/>
        <v>-0.13217029099552857</v>
      </c>
    </row>
    <row r="118" spans="13:16" x14ac:dyDescent="0.25">
      <c r="M118">
        <v>5.4816597736782695</v>
      </c>
      <c r="N118">
        <v>0.48822081440890519</v>
      </c>
      <c r="O118">
        <f t="shared" si="0"/>
        <v>-0.48165977367826951</v>
      </c>
      <c r="P118">
        <f t="shared" si="1"/>
        <v>-9.8220814408905177E-2</v>
      </c>
    </row>
    <row r="119" spans="13:16" x14ac:dyDescent="0.25">
      <c r="M119">
        <v>5.4662170001477008</v>
      </c>
      <c r="N119">
        <v>0.48431454737994484</v>
      </c>
      <c r="O119">
        <f t="shared" si="0"/>
        <v>-0.46621700014770084</v>
      </c>
      <c r="P119">
        <f t="shared" si="1"/>
        <v>-7.4314547379944862E-2</v>
      </c>
    </row>
    <row r="120" spans="13:16" x14ac:dyDescent="0.25">
      <c r="M120">
        <v>5.3773788079546918</v>
      </c>
      <c r="N120">
        <v>0.53327940407115204</v>
      </c>
      <c r="O120">
        <f t="shared" si="0"/>
        <v>-0.37737880795469181</v>
      </c>
      <c r="P120">
        <f t="shared" si="1"/>
        <v>-0.10327940407115205</v>
      </c>
    </row>
    <row r="121" spans="13:16" x14ac:dyDescent="0.25">
      <c r="M121">
        <v>5.2376648525863176</v>
      </c>
      <c r="N121">
        <v>0.67053909696118474</v>
      </c>
      <c r="O121">
        <f t="shared" si="0"/>
        <v>-0.23766485258631764</v>
      </c>
      <c r="P121">
        <f t="shared" si="1"/>
        <v>3.946090303881522E-2</v>
      </c>
    </row>
    <row r="122" spans="13:16" x14ac:dyDescent="0.25">
      <c r="M122">
        <v>5.4440930120192519</v>
      </c>
      <c r="N122">
        <v>0.68873517445929466</v>
      </c>
      <c r="O122">
        <f t="shared" si="0"/>
        <v>0.55590698798074811</v>
      </c>
      <c r="P122">
        <f t="shared" si="1"/>
        <v>-4.3735174459294646E-2</v>
      </c>
    </row>
    <row r="123" spans="13:16" x14ac:dyDescent="0.25">
      <c r="M123">
        <v>5.0342326513105835</v>
      </c>
      <c r="N123">
        <v>0.67609078387491717</v>
      </c>
      <c r="O123">
        <f t="shared" si="0"/>
        <v>-3.4232651310583506E-2</v>
      </c>
      <c r="P123">
        <f t="shared" si="1"/>
        <v>-1.0907838749171228E-3</v>
      </c>
    </row>
    <row r="124" spans="13:16" x14ac:dyDescent="0.25">
      <c r="M124">
        <v>5.7255506682211994</v>
      </c>
      <c r="N124">
        <v>0.64466513365582745</v>
      </c>
      <c r="O124">
        <f t="shared" si="0"/>
        <v>0.2744493317788006</v>
      </c>
      <c r="P124">
        <f t="shared" si="1"/>
        <v>4.0334866344172604E-2</v>
      </c>
    </row>
    <row r="125" spans="13:16" x14ac:dyDescent="0.25">
      <c r="M125">
        <v>4.6639014760485251</v>
      </c>
      <c r="N125">
        <v>0.73888697336435805</v>
      </c>
      <c r="O125">
        <f t="shared" si="0"/>
        <v>0.33609852395147488</v>
      </c>
      <c r="P125">
        <f t="shared" si="1"/>
        <v>-8.388697336435802E-2</v>
      </c>
    </row>
    <row r="126" spans="13:16" x14ac:dyDescent="0.25">
      <c r="M126">
        <v>5.4941007378116629</v>
      </c>
      <c r="N126">
        <v>0.55761183720257812</v>
      </c>
      <c r="O126">
        <f t="shared" si="0"/>
        <v>0.50589926218833714</v>
      </c>
      <c r="P126">
        <f t="shared" si="1"/>
        <v>4.7388162797421862E-2</v>
      </c>
    </row>
    <row r="127" spans="13:16" x14ac:dyDescent="0.25">
      <c r="M127">
        <v>5.1433886325074507</v>
      </c>
      <c r="N127">
        <v>0.43276364105815829</v>
      </c>
      <c r="O127">
        <f t="shared" si="0"/>
        <v>-0.14338863250745071</v>
      </c>
      <c r="P127">
        <f t="shared" si="1"/>
        <v>-0.11276364105815828</v>
      </c>
    </row>
    <row r="128" spans="13:16" x14ac:dyDescent="0.25">
      <c r="M128">
        <v>5.1924556994909956</v>
      </c>
      <c r="N128">
        <v>0.70908688719058055</v>
      </c>
      <c r="O128">
        <f t="shared" si="0"/>
        <v>0.80754430050900439</v>
      </c>
      <c r="P128">
        <f t="shared" si="1"/>
        <v>-6.4086887190580533E-2</v>
      </c>
    </row>
    <row r="129" spans="13:16" x14ac:dyDescent="0.25">
      <c r="M129">
        <v>5.4110908704119272</v>
      </c>
      <c r="N129">
        <v>0.60493926084685745</v>
      </c>
      <c r="O129">
        <f t="shared" si="0"/>
        <v>0.58890912958807284</v>
      </c>
      <c r="P129">
        <f t="shared" si="1"/>
        <v>-4.9392608468574739E-3</v>
      </c>
    </row>
    <row r="130" spans="13:16" x14ac:dyDescent="0.25">
      <c r="M130">
        <v>5.6038349472747324</v>
      </c>
      <c r="N130">
        <v>0.44905990256295758</v>
      </c>
      <c r="O130">
        <f t="shared" si="0"/>
        <v>1.3961650527252676</v>
      </c>
      <c r="P130">
        <f t="shared" si="1"/>
        <v>-6.9059902562957576E-2</v>
      </c>
    </row>
    <row r="131" spans="13:16" x14ac:dyDescent="0.25">
      <c r="M131">
        <v>5.2776799386219562</v>
      </c>
      <c r="N131">
        <v>0.63213943676390949</v>
      </c>
      <c r="O131">
        <f t="shared" si="0"/>
        <v>-1.2776799386219562</v>
      </c>
      <c r="P131">
        <f t="shared" si="1"/>
        <v>0.4978605632360904</v>
      </c>
    </row>
    <row r="132" spans="13:16" x14ac:dyDescent="0.25">
      <c r="M132">
        <v>4.8043530765942943</v>
      </c>
      <c r="N132">
        <v>0.51475269485746733</v>
      </c>
      <c r="O132">
        <f t="shared" si="0"/>
        <v>0.19564692340570566</v>
      </c>
      <c r="P132">
        <f t="shared" si="1"/>
        <v>-6.4752694857467319E-2</v>
      </c>
    </row>
    <row r="133" spans="13:16" x14ac:dyDescent="0.25">
      <c r="M133">
        <v>4.8043530765942943</v>
      </c>
      <c r="N133">
        <v>0.51475269485746733</v>
      </c>
      <c r="O133">
        <f t="shared" si="0"/>
        <v>0.19564692340570566</v>
      </c>
      <c r="P133">
        <f t="shared" si="1"/>
        <v>-6.4752694857467319E-2</v>
      </c>
    </row>
    <row r="134" spans="13:16" x14ac:dyDescent="0.25">
      <c r="M134">
        <v>5.4346053574670004</v>
      </c>
      <c r="N134">
        <v>0.49098918099957845</v>
      </c>
      <c r="O134">
        <f t="shared" si="0"/>
        <v>-1.4346053574670004</v>
      </c>
      <c r="P134">
        <f t="shared" si="1"/>
        <v>0.11901081900042154</v>
      </c>
    </row>
    <row r="135" spans="13:16" x14ac:dyDescent="0.25">
      <c r="M135">
        <v>5.6061818224028963</v>
      </c>
      <c r="N135">
        <v>0.61999413390609071</v>
      </c>
      <c r="O135">
        <f t="shared" si="0"/>
        <v>0.39381817759710369</v>
      </c>
      <c r="P135">
        <f t="shared" si="1"/>
        <v>-0.12999413390609071</v>
      </c>
    </row>
    <row r="136" spans="13:16" x14ac:dyDescent="0.25">
      <c r="M136">
        <v>5.4727486664595828</v>
      </c>
      <c r="N136">
        <v>0.53083308146183017</v>
      </c>
      <c r="O136">
        <f t="shared" si="0"/>
        <v>-0.4727486664595828</v>
      </c>
      <c r="P136">
        <f t="shared" si="1"/>
        <v>0.12916691853816986</v>
      </c>
    </row>
    <row r="137" spans="13:16" x14ac:dyDescent="0.25">
      <c r="M137">
        <v>5.2820030920292806</v>
      </c>
      <c r="N137">
        <v>0.63519417152702551</v>
      </c>
      <c r="O137">
        <f t="shared" si="0"/>
        <v>-0.28200309202928064</v>
      </c>
      <c r="P137">
        <f t="shared" si="1"/>
        <v>3.4805828472974532E-2</v>
      </c>
    </row>
    <row r="138" spans="13:16" x14ac:dyDescent="0.25">
      <c r="M138">
        <v>4.9418876589612486</v>
      </c>
      <c r="N138">
        <v>0.66270126517530914</v>
      </c>
      <c r="O138">
        <f t="shared" si="0"/>
        <v>-0.9418876589612486</v>
      </c>
      <c r="P138">
        <f t="shared" si="1"/>
        <v>-0.14270126517530912</v>
      </c>
    </row>
    <row r="139" spans="13:16" x14ac:dyDescent="0.25">
      <c r="M139">
        <v>4.7028028303595892</v>
      </c>
      <c r="N139">
        <v>0.47434584418516179</v>
      </c>
      <c r="O139">
        <f t="shared" si="0"/>
        <v>0.29719716964041076</v>
      </c>
      <c r="P139">
        <f t="shared" si="1"/>
        <v>0.46065415581483826</v>
      </c>
    </row>
    <row r="140" spans="13:16" x14ac:dyDescent="0.25">
      <c r="M140">
        <v>5.4412270838409418</v>
      </c>
      <c r="N140">
        <v>0.34157257151813175</v>
      </c>
      <c r="O140">
        <f t="shared" si="0"/>
        <v>-0.44122708384094178</v>
      </c>
      <c r="P140">
        <f t="shared" si="1"/>
        <v>-5.1572571518131771E-2</v>
      </c>
    </row>
    <row r="141" spans="13:16" x14ac:dyDescent="0.25">
      <c r="M141">
        <v>5.4001514120480865</v>
      </c>
      <c r="N141">
        <v>0.43864616286417618</v>
      </c>
      <c r="O141">
        <f t="shared" si="0"/>
        <v>-0.40015141204808646</v>
      </c>
      <c r="P141">
        <f t="shared" si="1"/>
        <v>-3.8646162864176159E-2</v>
      </c>
    </row>
    <row r="142" spans="13:16" x14ac:dyDescent="0.25">
      <c r="M142">
        <v>4.6052468525881043</v>
      </c>
      <c r="N142">
        <v>0.43497562300791887</v>
      </c>
      <c r="O142">
        <f t="shared" si="0"/>
        <v>0.39475314741189571</v>
      </c>
      <c r="P142">
        <f t="shared" si="1"/>
        <v>-0.12497562300791887</v>
      </c>
    </row>
    <row r="143" spans="13:16" x14ac:dyDescent="0.25">
      <c r="M143">
        <v>5.3512194215089526</v>
      </c>
      <c r="N143">
        <v>0.51107256373118248</v>
      </c>
      <c r="O143">
        <f t="shared" si="0"/>
        <v>-0.35121942150895258</v>
      </c>
      <c r="P143">
        <f t="shared" si="1"/>
        <v>0.14892743626881755</v>
      </c>
    </row>
    <row r="144" spans="13:16" x14ac:dyDescent="0.25">
      <c r="M144">
        <v>5.3905888631992207</v>
      </c>
      <c r="N144">
        <v>0.60747964602067572</v>
      </c>
      <c r="O144">
        <f t="shared" si="0"/>
        <v>0.6094111368007793</v>
      </c>
      <c r="P144">
        <f t="shared" si="1"/>
        <v>-8.7479646020675705E-2</v>
      </c>
    </row>
    <row r="145" spans="13:16" x14ac:dyDescent="0.25">
      <c r="M145">
        <v>5.3444264249879616</v>
      </c>
      <c r="N145">
        <v>0.61371868276517727</v>
      </c>
      <c r="O145">
        <f t="shared" si="0"/>
        <v>0.65557357501203839</v>
      </c>
      <c r="P145">
        <f t="shared" si="1"/>
        <v>-0.11371868276517727</v>
      </c>
    </row>
    <row r="146" spans="13:16" x14ac:dyDescent="0.25">
      <c r="M146">
        <v>5.0496884031449714</v>
      </c>
      <c r="N146">
        <v>0.51193584470847153</v>
      </c>
      <c r="O146">
        <f t="shared" si="0"/>
        <v>-4.968840314497136E-2</v>
      </c>
      <c r="P146">
        <f t="shared" si="1"/>
        <v>-0.13193584470847153</v>
      </c>
    </row>
    <row r="147" spans="13:16" x14ac:dyDescent="0.25">
      <c r="M147">
        <v>5.9267449302210444</v>
      </c>
      <c r="N147">
        <v>0.53571826207334083</v>
      </c>
      <c r="O147">
        <f t="shared" si="0"/>
        <v>7.3255069778955573E-2</v>
      </c>
      <c r="P147">
        <f t="shared" si="1"/>
        <v>-2.5718262073340825E-2</v>
      </c>
    </row>
    <row r="148" spans="13:16" x14ac:dyDescent="0.25">
      <c r="M148">
        <v>5.6493507630803936</v>
      </c>
      <c r="N148">
        <v>0.60878580761186474</v>
      </c>
      <c r="O148">
        <f t="shared" si="0"/>
        <v>-0.64935076308039363</v>
      </c>
      <c r="P148">
        <f t="shared" si="1"/>
        <v>1.1214192388135258E-2</v>
      </c>
    </row>
    <row r="149" spans="13:16" x14ac:dyDescent="0.25">
      <c r="M149">
        <v>5.7567152538734909</v>
      </c>
      <c r="N149">
        <v>0.30088445987077728</v>
      </c>
      <c r="O149">
        <f t="shared" si="0"/>
        <v>-0.75671525387349092</v>
      </c>
      <c r="P149">
        <f t="shared" si="1"/>
        <v>0.11911554012922271</v>
      </c>
    </row>
    <row r="150" spans="13:16" x14ac:dyDescent="0.25">
      <c r="M150">
        <v>5.7031500407674862</v>
      </c>
      <c r="N150">
        <v>0.54702917798321715</v>
      </c>
      <c r="O150">
        <f t="shared" si="0"/>
        <v>-0.70315004076748622</v>
      </c>
      <c r="P150">
        <f t="shared" si="1"/>
        <v>8.2970822016782853E-2</v>
      </c>
    </row>
    <row r="151" spans="13:16" x14ac:dyDescent="0.25">
      <c r="M151">
        <v>5.2560137462862961</v>
      </c>
      <c r="N151">
        <v>0.58086719394866182</v>
      </c>
      <c r="O151">
        <f t="shared" si="0"/>
        <v>-0.25601374628629614</v>
      </c>
      <c r="P151">
        <f t="shared" si="1"/>
        <v>9.1328060513381493E-3</v>
      </c>
    </row>
    <row r="152" spans="13:16" x14ac:dyDescent="0.25">
      <c r="M152">
        <v>5.0374702961362914</v>
      </c>
      <c r="N152">
        <v>0.49531426988378435</v>
      </c>
      <c r="O152">
        <f t="shared" si="0"/>
        <v>0.96252970386370862</v>
      </c>
      <c r="P152">
        <f t="shared" si="1"/>
        <v>-0.10531426988378434</v>
      </c>
    </row>
    <row r="153" spans="13:16" x14ac:dyDescent="0.25">
      <c r="M153">
        <v>5.1846285251471071</v>
      </c>
      <c r="N153">
        <v>0.4512333240636609</v>
      </c>
      <c r="O153">
        <f t="shared" si="0"/>
        <v>-0.18462852514710715</v>
      </c>
      <c r="P153">
        <f t="shared" si="1"/>
        <v>-5.1233324063660879E-2</v>
      </c>
    </row>
    <row r="154" spans="13:16" x14ac:dyDescent="0.25">
      <c r="M154">
        <v>4.7406847669235104</v>
      </c>
      <c r="N154">
        <v>0.42527812680003979</v>
      </c>
      <c r="O154">
        <f t="shared" si="0"/>
        <v>0.25931523307648963</v>
      </c>
      <c r="P154">
        <f t="shared" si="1"/>
        <v>0.26472187319996016</v>
      </c>
    </row>
    <row r="155" spans="13:16" x14ac:dyDescent="0.25">
      <c r="M155">
        <v>5.293757175625089</v>
      </c>
      <c r="N155">
        <v>0.56846346228380584</v>
      </c>
      <c r="O155">
        <f t="shared" si="0"/>
        <v>1.706242824374911</v>
      </c>
      <c r="P155">
        <f t="shared" si="1"/>
        <v>-4.8463462283805825E-2</v>
      </c>
    </row>
    <row r="156" spans="13:16" x14ac:dyDescent="0.25">
      <c r="M156">
        <v>5.134967481875452</v>
      </c>
      <c r="N156">
        <v>0.66193226402282668</v>
      </c>
      <c r="O156">
        <f t="shared" si="0"/>
        <v>-0.13496748187545204</v>
      </c>
      <c r="P156">
        <f t="shared" si="1"/>
        <v>7.3067735977173309E-2</v>
      </c>
    </row>
    <row r="157" spans="13:16" x14ac:dyDescent="0.25">
      <c r="M157">
        <v>5.5734941568893959</v>
      </c>
      <c r="N157">
        <v>0.65453209168515314</v>
      </c>
      <c r="O157">
        <f t="shared" si="0"/>
        <v>-0.57349415688939587</v>
      </c>
      <c r="P157">
        <f t="shared" si="1"/>
        <v>7.0467908314846839E-2</v>
      </c>
    </row>
    <row r="158" spans="13:16" x14ac:dyDescent="0.25">
      <c r="M158">
        <v>5.5734941568893959</v>
      </c>
      <c r="N158">
        <v>0.65453209168515314</v>
      </c>
      <c r="O158">
        <f t="shared" ref="O158:O172" si="2">L73-M158</f>
        <v>-0.57349415688939587</v>
      </c>
      <c r="P158">
        <f t="shared" ref="P158:P172" si="3">M73-N158</f>
        <v>7.0467908314846839E-2</v>
      </c>
    </row>
    <row r="159" spans="13:16" x14ac:dyDescent="0.25">
      <c r="M159">
        <v>5.1859140189520536</v>
      </c>
      <c r="N159">
        <v>0.62221051089889479</v>
      </c>
      <c r="O159">
        <f t="shared" si="2"/>
        <v>-0.18591401895205362</v>
      </c>
      <c r="P159">
        <f t="shared" si="3"/>
        <v>-0.10221051089889477</v>
      </c>
    </row>
    <row r="160" spans="13:16" x14ac:dyDescent="0.25">
      <c r="M160">
        <v>5.5220186382282197</v>
      </c>
      <c r="N160">
        <v>0.59237518134582323</v>
      </c>
      <c r="O160">
        <f t="shared" si="2"/>
        <v>-0.5220186382282197</v>
      </c>
      <c r="P160">
        <f t="shared" si="3"/>
        <v>0.11262481865417673</v>
      </c>
    </row>
    <row r="161" spans="13:16" x14ac:dyDescent="0.25">
      <c r="M161">
        <v>5.7791861048175583</v>
      </c>
      <c r="N161">
        <v>0.30606497271773198</v>
      </c>
      <c r="O161">
        <f t="shared" si="2"/>
        <v>-0.77918610481755834</v>
      </c>
      <c r="P161">
        <f t="shared" si="3"/>
        <v>1.3935027282268031E-2</v>
      </c>
    </row>
    <row r="162" spans="13:16" x14ac:dyDescent="0.25">
      <c r="M162">
        <v>5.520812947905533</v>
      </c>
      <c r="N162">
        <v>0.66281991605257862</v>
      </c>
      <c r="O162">
        <f t="shared" si="2"/>
        <v>0.47918705209446699</v>
      </c>
      <c r="P162">
        <f t="shared" si="3"/>
        <v>4.2180083947421343E-2</v>
      </c>
    </row>
    <row r="163" spans="13:16" x14ac:dyDescent="0.25">
      <c r="M163">
        <v>5.5885456644683291</v>
      </c>
      <c r="N163">
        <v>0.58608905461695671</v>
      </c>
      <c r="O163">
        <f t="shared" si="2"/>
        <v>0.41145433553167088</v>
      </c>
      <c r="P163">
        <f t="shared" si="3"/>
        <v>4.3910945383043298E-2</v>
      </c>
    </row>
    <row r="164" spans="13:16" x14ac:dyDescent="0.25">
      <c r="M164">
        <v>4.7882023234953843</v>
      </c>
      <c r="N164">
        <v>0.61996119108733139</v>
      </c>
      <c r="O164">
        <f t="shared" si="2"/>
        <v>0.21179767650461567</v>
      </c>
      <c r="P164">
        <f t="shared" si="3"/>
        <v>5.0038808912668653E-2</v>
      </c>
    </row>
    <row r="165" spans="13:16" x14ac:dyDescent="0.25">
      <c r="M165">
        <v>4.8665531070398913</v>
      </c>
      <c r="N165">
        <v>0.6133979130303453</v>
      </c>
      <c r="O165">
        <f t="shared" si="2"/>
        <v>0.1334468929601087</v>
      </c>
      <c r="P165">
        <f t="shared" si="3"/>
        <v>7.6602086969654648E-2</v>
      </c>
    </row>
    <row r="166" spans="13:16" x14ac:dyDescent="0.25">
      <c r="M166">
        <v>5.1859864411528012</v>
      </c>
      <c r="N166">
        <v>0.52656798476663402</v>
      </c>
      <c r="O166">
        <f t="shared" si="2"/>
        <v>-1.1859864411528012</v>
      </c>
      <c r="P166">
        <f t="shared" si="3"/>
        <v>0.14843201523336602</v>
      </c>
    </row>
    <row r="167" spans="13:16" x14ac:dyDescent="0.25">
      <c r="M167">
        <v>5.3173635670887744</v>
      </c>
      <c r="N167">
        <v>0.37821069950130853</v>
      </c>
      <c r="O167">
        <f t="shared" si="2"/>
        <v>-0.31736356708877445</v>
      </c>
      <c r="P167">
        <f t="shared" si="3"/>
        <v>-5.8210699501308527E-2</v>
      </c>
    </row>
    <row r="168" spans="13:16" x14ac:dyDescent="0.25">
      <c r="M168">
        <v>5.0897666511308621</v>
      </c>
      <c r="N168">
        <v>0.32367453385945638</v>
      </c>
      <c r="O168">
        <f t="shared" si="2"/>
        <v>-8.976665113086213E-2</v>
      </c>
      <c r="P168">
        <f t="shared" si="3"/>
        <v>8.6325466140543594E-2</v>
      </c>
    </row>
    <row r="169" spans="13:16" x14ac:dyDescent="0.25">
      <c r="M169">
        <v>5.0897666511308621</v>
      </c>
      <c r="N169">
        <v>0.32367453385945638</v>
      </c>
      <c r="O169">
        <f t="shared" si="2"/>
        <v>-8.976665113086213E-2</v>
      </c>
      <c r="P169">
        <f t="shared" si="3"/>
        <v>8.6325466140543594E-2</v>
      </c>
    </row>
    <row r="170" spans="13:16" x14ac:dyDescent="0.25">
      <c r="M170">
        <v>5.4838728412095659</v>
      </c>
      <c r="N170">
        <v>0.67958263494826587</v>
      </c>
      <c r="O170">
        <f t="shared" si="2"/>
        <v>0.51612715879043414</v>
      </c>
      <c r="P170">
        <f t="shared" si="3"/>
        <v>0.10541736505173416</v>
      </c>
    </row>
    <row r="171" spans="13:16" x14ac:dyDescent="0.25">
      <c r="M171">
        <v>4.8602553959772621</v>
      </c>
      <c r="N171">
        <v>0.66279323364782072</v>
      </c>
      <c r="O171">
        <f t="shared" si="2"/>
        <v>0.13974460402273792</v>
      </c>
      <c r="P171">
        <f t="shared" si="3"/>
        <v>8.7206766352179277E-2</v>
      </c>
    </row>
    <row r="172" spans="13:16" x14ac:dyDescent="0.25">
      <c r="M172">
        <v>4.8095288797785418</v>
      </c>
      <c r="N172">
        <v>0.62365021228898532</v>
      </c>
      <c r="O172">
        <f t="shared" si="2"/>
        <v>-0.80952887977854182</v>
      </c>
      <c r="P172">
        <f t="shared" si="3"/>
        <v>1.3497877110146828E-3</v>
      </c>
    </row>
  </sheetData>
  <mergeCells count="3">
    <mergeCell ref="B2:K3"/>
    <mergeCell ref="R2:V3"/>
    <mergeCell ref="D5:H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72"/>
  <sheetViews>
    <sheetView topLeftCell="A87" zoomScaleNormal="100" workbookViewId="0">
      <selection activeCell="N93" sqref="N93"/>
    </sheetView>
  </sheetViews>
  <sheetFormatPr defaultRowHeight="15" x14ac:dyDescent="0.25"/>
  <cols>
    <col min="1" max="1" width="11.28515625" customWidth="1"/>
    <col min="11" max="11" width="13.28515625" customWidth="1"/>
    <col min="12" max="12" width="18.140625" customWidth="1"/>
    <col min="13" max="13" width="15.140625" customWidth="1"/>
    <col min="14" max="14" width="12" customWidth="1"/>
  </cols>
  <sheetData>
    <row r="1" spans="1:96" ht="15.75" thickBot="1" x14ac:dyDescent="0.3"/>
    <row r="2" spans="1:96" x14ac:dyDescent="0.25">
      <c r="B2" s="29" t="s">
        <v>61</v>
      </c>
      <c r="C2" s="30"/>
      <c r="D2" s="30"/>
      <c r="E2" s="30"/>
      <c r="F2" s="30"/>
      <c r="G2" s="30"/>
      <c r="H2" s="30"/>
      <c r="I2" s="30"/>
      <c r="J2" s="30"/>
      <c r="K2" s="31"/>
      <c r="R2" s="41" t="s">
        <v>64</v>
      </c>
      <c r="S2" s="42"/>
      <c r="T2" s="42"/>
      <c r="U2" s="42"/>
      <c r="V2" s="43"/>
    </row>
    <row r="3" spans="1:96" ht="15.75" thickBot="1" x14ac:dyDescent="0.3">
      <c r="B3" s="32"/>
      <c r="C3" s="33"/>
      <c r="D3" s="33"/>
      <c r="E3" s="33"/>
      <c r="F3" s="33"/>
      <c r="G3" s="33"/>
      <c r="H3" s="33"/>
      <c r="I3" s="33"/>
      <c r="J3" s="33"/>
      <c r="K3" s="34"/>
      <c r="R3" s="44"/>
      <c r="S3" s="45"/>
      <c r="T3" s="45"/>
      <c r="U3" s="45"/>
      <c r="V3" s="46"/>
    </row>
    <row r="4" spans="1:96" ht="15.75" thickBot="1" x14ac:dyDescent="0.3"/>
    <row r="5" spans="1:96" x14ac:dyDescent="0.25">
      <c r="D5" s="35" t="s">
        <v>63</v>
      </c>
      <c r="E5" s="36"/>
      <c r="F5" s="36"/>
      <c r="G5" s="36"/>
      <c r="H5" s="37"/>
      <c r="P5" t="s">
        <v>12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6" ht="15.75" thickBot="1" x14ac:dyDescent="0.3">
      <c r="D6" s="38"/>
      <c r="E6" s="39"/>
      <c r="F6" s="39"/>
      <c r="G6" s="39"/>
      <c r="H6" s="40"/>
      <c r="P6" t="s">
        <v>0</v>
      </c>
      <c r="Q6">
        <v>7.4</v>
      </c>
      <c r="R6">
        <v>7.8</v>
      </c>
      <c r="S6">
        <v>7.8</v>
      </c>
      <c r="T6">
        <v>11.2</v>
      </c>
      <c r="U6">
        <v>7.4</v>
      </c>
      <c r="V6">
        <v>7.4</v>
      </c>
      <c r="W6">
        <v>7.9</v>
      </c>
      <c r="X6">
        <v>7.3</v>
      </c>
      <c r="Y6">
        <v>7.8</v>
      </c>
      <c r="Z6">
        <v>7.5</v>
      </c>
      <c r="AA6">
        <v>6.7</v>
      </c>
      <c r="AB6">
        <v>7.5</v>
      </c>
      <c r="AC6">
        <v>5.6</v>
      </c>
      <c r="AD6">
        <v>7.8</v>
      </c>
      <c r="AE6">
        <v>8.9</v>
      </c>
      <c r="AF6">
        <v>8.9</v>
      </c>
      <c r="AG6">
        <v>8.5</v>
      </c>
      <c r="AH6">
        <v>8.1</v>
      </c>
      <c r="AI6">
        <v>7.4</v>
      </c>
      <c r="AJ6">
        <v>7.9</v>
      </c>
      <c r="AK6">
        <v>8.9</v>
      </c>
      <c r="AL6">
        <v>7.6</v>
      </c>
      <c r="AM6">
        <v>7.9</v>
      </c>
      <c r="AN6">
        <v>8.5</v>
      </c>
      <c r="AO6">
        <v>6.9</v>
      </c>
      <c r="AP6">
        <v>6.3</v>
      </c>
      <c r="AQ6">
        <v>7.6</v>
      </c>
      <c r="AR6">
        <v>7.9</v>
      </c>
      <c r="AS6">
        <v>7.1</v>
      </c>
      <c r="AT6">
        <v>7.8</v>
      </c>
      <c r="AU6">
        <v>6.7</v>
      </c>
      <c r="AV6">
        <v>6.9</v>
      </c>
      <c r="AW6">
        <v>8.3000000000000007</v>
      </c>
      <c r="AX6">
        <v>6.9</v>
      </c>
      <c r="AY6">
        <v>5.2</v>
      </c>
      <c r="AZ6">
        <v>7.8</v>
      </c>
      <c r="BA6">
        <v>7.8</v>
      </c>
      <c r="BB6">
        <v>8.1</v>
      </c>
      <c r="BC6">
        <v>5.7</v>
      </c>
      <c r="BD6">
        <v>7.3</v>
      </c>
      <c r="BE6">
        <v>7.3</v>
      </c>
      <c r="BF6">
        <v>8.8000000000000007</v>
      </c>
      <c r="BG6">
        <v>7.5</v>
      </c>
      <c r="BH6">
        <v>8.1</v>
      </c>
      <c r="BI6">
        <v>6.8</v>
      </c>
      <c r="BJ6">
        <v>4.5999999999999996</v>
      </c>
      <c r="BK6">
        <v>7.7</v>
      </c>
      <c r="BL6">
        <v>8.6999999999999993</v>
      </c>
      <c r="BM6">
        <v>6.4</v>
      </c>
      <c r="BN6">
        <v>5.6</v>
      </c>
      <c r="BO6">
        <v>8.8000000000000007</v>
      </c>
      <c r="BP6">
        <v>6.6</v>
      </c>
      <c r="BQ6">
        <v>6.6</v>
      </c>
      <c r="BR6">
        <v>8.6</v>
      </c>
      <c r="BS6">
        <v>7.6</v>
      </c>
      <c r="BT6">
        <v>7.7</v>
      </c>
      <c r="BU6">
        <v>10.199999999999999</v>
      </c>
      <c r="BV6">
        <v>7.5</v>
      </c>
      <c r="BW6">
        <v>7.8</v>
      </c>
      <c r="BX6">
        <v>7.3</v>
      </c>
      <c r="BY6">
        <v>8.8000000000000007</v>
      </c>
      <c r="BZ6">
        <v>7.7</v>
      </c>
      <c r="CA6">
        <v>7.5</v>
      </c>
      <c r="CB6">
        <v>7</v>
      </c>
      <c r="CC6">
        <v>7.2</v>
      </c>
      <c r="CD6">
        <v>7.2</v>
      </c>
      <c r="CE6">
        <v>7.5</v>
      </c>
      <c r="CF6">
        <v>6.6</v>
      </c>
      <c r="CG6">
        <v>9.3000000000000007</v>
      </c>
      <c r="CH6">
        <v>8</v>
      </c>
      <c r="CI6">
        <v>7.7</v>
      </c>
      <c r="CJ6">
        <v>7.7</v>
      </c>
      <c r="CK6">
        <v>7.7</v>
      </c>
      <c r="CL6">
        <v>8.3000000000000007</v>
      </c>
      <c r="CM6">
        <v>9.6999999999999993</v>
      </c>
      <c r="CN6">
        <v>8.8000000000000007</v>
      </c>
      <c r="CO6">
        <v>8.8000000000000007</v>
      </c>
      <c r="CP6">
        <v>6.8</v>
      </c>
      <c r="CQ6">
        <v>6.7</v>
      </c>
      <c r="CR6">
        <v>8.3000000000000007</v>
      </c>
    </row>
    <row r="7" spans="1:96" x14ac:dyDescent="0.25">
      <c r="A7" t="s">
        <v>12</v>
      </c>
      <c r="B7" t="s">
        <v>0</v>
      </c>
      <c r="C7" t="s">
        <v>1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2</v>
      </c>
      <c r="P7" t="s">
        <v>1</v>
      </c>
      <c r="Q7">
        <v>0.7</v>
      </c>
      <c r="R7">
        <v>0.88</v>
      </c>
      <c r="S7">
        <v>0.76</v>
      </c>
      <c r="T7">
        <v>0.28000000000000003</v>
      </c>
      <c r="U7">
        <v>0.7</v>
      </c>
      <c r="V7">
        <v>0.66</v>
      </c>
      <c r="W7">
        <v>0.6</v>
      </c>
      <c r="X7">
        <v>0.65</v>
      </c>
      <c r="Y7">
        <v>0.57999999999999996</v>
      </c>
      <c r="Z7">
        <v>0.5</v>
      </c>
      <c r="AA7">
        <v>0.57999999999999996</v>
      </c>
      <c r="AB7">
        <v>0.5</v>
      </c>
      <c r="AC7">
        <v>0.61499999999999999</v>
      </c>
      <c r="AD7">
        <v>0.61</v>
      </c>
      <c r="AE7">
        <v>0.62</v>
      </c>
      <c r="AF7">
        <v>0.62</v>
      </c>
      <c r="AG7">
        <v>0.28000000000000003</v>
      </c>
      <c r="AH7">
        <v>0.56000000000000005</v>
      </c>
      <c r="AI7">
        <v>0.59</v>
      </c>
      <c r="AJ7">
        <v>0.32</v>
      </c>
      <c r="AK7">
        <v>0.22</v>
      </c>
      <c r="AL7">
        <v>0.39</v>
      </c>
      <c r="AM7">
        <v>0.43</v>
      </c>
      <c r="AN7">
        <v>0.49</v>
      </c>
      <c r="AO7">
        <v>0.4</v>
      </c>
      <c r="AP7">
        <v>0.39</v>
      </c>
      <c r="AQ7">
        <v>0.41</v>
      </c>
      <c r="AR7">
        <v>0.43</v>
      </c>
      <c r="AS7">
        <v>0.71</v>
      </c>
      <c r="AT7">
        <v>0.64500000000000002</v>
      </c>
      <c r="AU7">
        <v>0.67500000000000004</v>
      </c>
      <c r="AV7">
        <v>0.68500000000000005</v>
      </c>
      <c r="AW7">
        <v>0.65500000000000003</v>
      </c>
      <c r="AX7">
        <v>0.60499999999999998</v>
      </c>
      <c r="AY7">
        <v>0.32</v>
      </c>
      <c r="AZ7">
        <v>0.64500000000000002</v>
      </c>
      <c r="BA7">
        <v>0.6</v>
      </c>
      <c r="BB7">
        <v>0.38</v>
      </c>
      <c r="BC7">
        <v>1.1299999999999999</v>
      </c>
      <c r="BD7">
        <v>0.45</v>
      </c>
      <c r="BE7">
        <v>0.45</v>
      </c>
      <c r="BF7">
        <v>0.61</v>
      </c>
      <c r="BG7">
        <v>0.49</v>
      </c>
      <c r="BH7">
        <v>0.66</v>
      </c>
      <c r="BI7">
        <v>0.67</v>
      </c>
      <c r="BJ7">
        <v>0.52</v>
      </c>
      <c r="BK7">
        <v>0.93500000000000005</v>
      </c>
      <c r="BL7">
        <v>0.28999999999999998</v>
      </c>
      <c r="BM7">
        <v>0.4</v>
      </c>
      <c r="BN7">
        <v>0.31</v>
      </c>
      <c r="BO7">
        <v>0.66</v>
      </c>
      <c r="BP7">
        <v>0.52</v>
      </c>
      <c r="BQ7">
        <v>0.5</v>
      </c>
      <c r="BR7">
        <v>0.38</v>
      </c>
      <c r="BS7">
        <v>0.51</v>
      </c>
      <c r="BT7">
        <v>0.62</v>
      </c>
      <c r="BU7">
        <v>0.42</v>
      </c>
      <c r="BV7">
        <v>0.63</v>
      </c>
      <c r="BW7">
        <v>0.59</v>
      </c>
      <c r="BX7">
        <v>0.39</v>
      </c>
      <c r="BY7">
        <v>0.4</v>
      </c>
      <c r="BZ7">
        <v>0.69</v>
      </c>
      <c r="CA7">
        <v>0.52</v>
      </c>
      <c r="CB7">
        <v>0.73499999999999999</v>
      </c>
      <c r="CC7">
        <v>0.72499999999999998</v>
      </c>
      <c r="CD7">
        <v>0.72499999999999998</v>
      </c>
      <c r="CE7">
        <v>0.52</v>
      </c>
      <c r="CF7">
        <v>0.70499999999999996</v>
      </c>
      <c r="CG7">
        <v>0.32</v>
      </c>
      <c r="CH7">
        <v>0.70499999999999996</v>
      </c>
      <c r="CI7">
        <v>0.63</v>
      </c>
      <c r="CJ7">
        <v>0.67</v>
      </c>
      <c r="CK7">
        <v>0.69</v>
      </c>
      <c r="CL7">
        <v>0.67500000000000004</v>
      </c>
      <c r="CM7">
        <v>0.32</v>
      </c>
      <c r="CN7">
        <v>0.41</v>
      </c>
      <c r="CO7">
        <v>0.41</v>
      </c>
      <c r="CP7">
        <v>0.78500000000000003</v>
      </c>
      <c r="CQ7">
        <v>0.75</v>
      </c>
      <c r="CR7">
        <v>0.625</v>
      </c>
    </row>
    <row r="8" spans="1:96" x14ac:dyDescent="0.25">
      <c r="A8">
        <v>1</v>
      </c>
      <c r="B8">
        <v>7.4</v>
      </c>
      <c r="C8">
        <v>0.7</v>
      </c>
      <c r="D8">
        <v>1.9</v>
      </c>
      <c r="E8">
        <v>7.5999999999999998E-2</v>
      </c>
      <c r="F8">
        <v>11</v>
      </c>
      <c r="G8">
        <v>34</v>
      </c>
      <c r="H8">
        <v>0.99780000000000002</v>
      </c>
      <c r="I8">
        <v>3.51</v>
      </c>
      <c r="J8">
        <v>0.56000000000000005</v>
      </c>
      <c r="K8">
        <v>9.4</v>
      </c>
      <c r="L8">
        <v>5</v>
      </c>
      <c r="M8">
        <v>0</v>
      </c>
      <c r="P8" t="s">
        <v>3</v>
      </c>
      <c r="Q8">
        <v>1.9</v>
      </c>
      <c r="R8">
        <v>2.6</v>
      </c>
      <c r="S8">
        <v>2.2999999999999998</v>
      </c>
      <c r="T8">
        <v>1.9</v>
      </c>
      <c r="U8">
        <v>1.9</v>
      </c>
      <c r="V8">
        <v>1.8</v>
      </c>
      <c r="W8">
        <v>1.6</v>
      </c>
      <c r="X8">
        <v>1.2</v>
      </c>
      <c r="Y8">
        <v>2</v>
      </c>
      <c r="Z8">
        <v>6.1</v>
      </c>
      <c r="AA8">
        <v>1.8</v>
      </c>
      <c r="AB8">
        <v>6.1</v>
      </c>
      <c r="AC8">
        <v>1.6</v>
      </c>
      <c r="AD8">
        <v>1.6</v>
      </c>
      <c r="AE8">
        <v>3.8</v>
      </c>
      <c r="AF8">
        <v>3.9</v>
      </c>
      <c r="AG8">
        <v>1.8</v>
      </c>
      <c r="AH8">
        <v>1.7</v>
      </c>
      <c r="AI8">
        <v>4.4000000000000004</v>
      </c>
      <c r="AJ8">
        <v>1.8</v>
      </c>
      <c r="AK8">
        <v>1.8</v>
      </c>
      <c r="AL8">
        <v>2.2999999999999998</v>
      </c>
      <c r="AM8">
        <v>1.6</v>
      </c>
      <c r="AN8">
        <v>2.2999999999999998</v>
      </c>
      <c r="AO8">
        <v>2.4</v>
      </c>
      <c r="AP8">
        <v>1.4</v>
      </c>
      <c r="AQ8">
        <v>1.8</v>
      </c>
      <c r="AR8">
        <v>1.6</v>
      </c>
      <c r="AS8">
        <v>1.9</v>
      </c>
      <c r="AT8">
        <v>2</v>
      </c>
      <c r="AU8">
        <v>2.4</v>
      </c>
      <c r="AV8">
        <v>2.5</v>
      </c>
      <c r="AW8">
        <v>2.2999999999999998</v>
      </c>
      <c r="AX8">
        <v>10.7</v>
      </c>
      <c r="AY8">
        <v>1.8</v>
      </c>
      <c r="AZ8">
        <v>5.5</v>
      </c>
      <c r="BA8">
        <v>2.4</v>
      </c>
      <c r="BB8">
        <v>2.1</v>
      </c>
      <c r="BC8">
        <v>1.5</v>
      </c>
      <c r="BD8">
        <v>5.9</v>
      </c>
      <c r="BE8">
        <v>5.9</v>
      </c>
      <c r="BF8">
        <v>2.8</v>
      </c>
      <c r="BG8">
        <v>2.6</v>
      </c>
      <c r="BH8">
        <v>2.2000000000000002</v>
      </c>
      <c r="BI8">
        <v>1.8</v>
      </c>
      <c r="BJ8">
        <v>2.1</v>
      </c>
      <c r="BK8">
        <v>2.2000000000000002</v>
      </c>
      <c r="BL8">
        <v>1.6</v>
      </c>
      <c r="BM8">
        <v>1.6</v>
      </c>
      <c r="BN8">
        <v>1.4</v>
      </c>
      <c r="BO8">
        <v>1.7</v>
      </c>
      <c r="BP8">
        <v>2.2000000000000002</v>
      </c>
      <c r="BQ8">
        <v>2.1</v>
      </c>
      <c r="BR8">
        <v>3</v>
      </c>
      <c r="BS8">
        <v>2.8</v>
      </c>
      <c r="BT8">
        <v>3.8</v>
      </c>
      <c r="BU8">
        <v>3.4</v>
      </c>
      <c r="BV8">
        <v>5.0999999999999996</v>
      </c>
      <c r="BW8">
        <v>2.2999999999999998</v>
      </c>
      <c r="BX8">
        <v>2.4</v>
      </c>
      <c r="BY8">
        <v>2.2000000000000002</v>
      </c>
      <c r="BZ8">
        <v>1.8</v>
      </c>
      <c r="CA8">
        <v>1.9</v>
      </c>
      <c r="CB8">
        <v>2</v>
      </c>
      <c r="CC8">
        <v>4.6500000000000004</v>
      </c>
      <c r="CD8">
        <v>4.6500000000000004</v>
      </c>
      <c r="CE8">
        <v>1.5</v>
      </c>
      <c r="CF8">
        <v>1.6</v>
      </c>
      <c r="CG8">
        <v>2</v>
      </c>
      <c r="CH8">
        <v>1.9</v>
      </c>
      <c r="CI8">
        <v>1.9</v>
      </c>
      <c r="CJ8">
        <v>2.1</v>
      </c>
      <c r="CK8">
        <v>1.9</v>
      </c>
      <c r="CL8">
        <v>2.1</v>
      </c>
      <c r="CM8">
        <v>2.5</v>
      </c>
      <c r="CN8">
        <v>2.2000000000000002</v>
      </c>
      <c r="CO8">
        <v>2.2000000000000002</v>
      </c>
      <c r="CP8">
        <v>2.4</v>
      </c>
      <c r="CQ8">
        <v>2</v>
      </c>
      <c r="CR8">
        <v>1.5</v>
      </c>
    </row>
    <row r="9" spans="1:96" x14ac:dyDescent="0.25">
      <c r="A9">
        <v>1</v>
      </c>
      <c r="B9">
        <v>7.8</v>
      </c>
      <c r="C9">
        <v>0.88</v>
      </c>
      <c r="D9">
        <v>2.6</v>
      </c>
      <c r="E9">
        <v>9.8000000000000004E-2</v>
      </c>
      <c r="F9">
        <v>25</v>
      </c>
      <c r="G9">
        <v>67</v>
      </c>
      <c r="H9">
        <v>0.99680000000000002</v>
      </c>
      <c r="I9">
        <v>3.2</v>
      </c>
      <c r="J9">
        <v>0.68</v>
      </c>
      <c r="K9">
        <v>9.8000000000000007</v>
      </c>
      <c r="L9">
        <v>5</v>
      </c>
      <c r="M9">
        <v>0</v>
      </c>
      <c r="P9" t="s">
        <v>4</v>
      </c>
      <c r="Q9">
        <v>7.5999999999999998E-2</v>
      </c>
      <c r="R9">
        <v>9.8000000000000004E-2</v>
      </c>
      <c r="S9">
        <v>9.1999999999999998E-2</v>
      </c>
      <c r="T9">
        <v>7.4999999999999997E-2</v>
      </c>
      <c r="U9">
        <v>7.5999999999999998E-2</v>
      </c>
      <c r="V9">
        <v>7.4999999999999997E-2</v>
      </c>
      <c r="W9">
        <v>6.9000000000000006E-2</v>
      </c>
      <c r="X9">
        <v>6.5000000000000002E-2</v>
      </c>
      <c r="Y9">
        <v>7.2999999999999995E-2</v>
      </c>
      <c r="Z9">
        <v>7.0999999999999994E-2</v>
      </c>
      <c r="AA9">
        <v>9.6999999999999906E-2</v>
      </c>
      <c r="AB9">
        <v>7.0999999999999994E-2</v>
      </c>
      <c r="AC9">
        <v>8.8999999999999996E-2</v>
      </c>
      <c r="AD9">
        <v>0.114</v>
      </c>
      <c r="AE9">
        <v>0.17599999999999999</v>
      </c>
      <c r="AF9">
        <v>0.17</v>
      </c>
      <c r="AG9">
        <v>9.1999999999999998E-2</v>
      </c>
      <c r="AH9">
        <v>0.36799999999999999</v>
      </c>
      <c r="AI9">
        <v>8.5999999999999993E-2</v>
      </c>
      <c r="AJ9">
        <v>0.34100000000000003</v>
      </c>
      <c r="AK9">
        <v>7.6999999999999999E-2</v>
      </c>
      <c r="AL9">
        <v>8.1999999999999906E-2</v>
      </c>
      <c r="AM9">
        <v>0.106</v>
      </c>
      <c r="AN9">
        <v>8.4000000000000005E-2</v>
      </c>
      <c r="AO9">
        <v>8.5000000000000006E-2</v>
      </c>
      <c r="AP9">
        <v>0.08</v>
      </c>
      <c r="AQ9">
        <v>0.08</v>
      </c>
      <c r="AR9">
        <v>0.106</v>
      </c>
      <c r="AS9">
        <v>0.08</v>
      </c>
      <c r="AT9">
        <v>8.1999999999999906E-2</v>
      </c>
      <c r="AU9">
        <v>8.8999999999999996E-2</v>
      </c>
      <c r="AV9">
        <v>0.105</v>
      </c>
      <c r="AW9">
        <v>8.3000000000000004E-2</v>
      </c>
      <c r="AX9">
        <v>7.2999999999999995E-2</v>
      </c>
      <c r="AY9">
        <v>0.10299999999999999</v>
      </c>
      <c r="AZ9">
        <v>8.5999999999999993E-2</v>
      </c>
      <c r="BA9">
        <v>8.5999999999999993E-2</v>
      </c>
      <c r="BB9">
        <v>6.6000000000000003E-2</v>
      </c>
      <c r="BC9">
        <v>0.17199999999999999</v>
      </c>
      <c r="BD9">
        <v>7.3999999999999996E-2</v>
      </c>
      <c r="BE9">
        <v>7.3999999999999996E-2</v>
      </c>
      <c r="BF9">
        <v>8.7999999999999995E-2</v>
      </c>
      <c r="BG9">
        <v>0.33200000000000002</v>
      </c>
      <c r="BH9">
        <v>6.9000000000000006E-2</v>
      </c>
      <c r="BI9">
        <v>0.05</v>
      </c>
      <c r="BJ9">
        <v>5.3999999999999999E-2</v>
      </c>
      <c r="BK9">
        <v>0.114</v>
      </c>
      <c r="BL9">
        <v>0.113</v>
      </c>
      <c r="BM9">
        <v>6.6000000000000003E-2</v>
      </c>
      <c r="BN9">
        <v>7.3999999999999996E-2</v>
      </c>
      <c r="BO9">
        <v>7.3999999999999996E-2</v>
      </c>
      <c r="BP9">
        <v>6.9000000000000006E-2</v>
      </c>
      <c r="BQ9">
        <v>6.8000000000000005E-2</v>
      </c>
      <c r="BR9">
        <v>8.1000000000000003E-2</v>
      </c>
      <c r="BS9">
        <v>0.11</v>
      </c>
      <c r="BT9">
        <v>8.4000000000000005E-2</v>
      </c>
      <c r="BU9">
        <v>7.0000000000000007E-2</v>
      </c>
      <c r="BV9">
        <v>0.111</v>
      </c>
      <c r="BW9">
        <v>7.5999999999999998E-2</v>
      </c>
      <c r="BX9">
        <v>7.3999999999999996E-2</v>
      </c>
      <c r="BY9">
        <v>7.9000000000000001E-2</v>
      </c>
      <c r="BZ9">
        <v>0.115</v>
      </c>
      <c r="CA9">
        <v>8.5000000000000006E-2</v>
      </c>
      <c r="CB9">
        <v>8.1000000000000003E-2</v>
      </c>
      <c r="CC9">
        <v>8.5999999999999993E-2</v>
      </c>
      <c r="CD9">
        <v>8.5999999999999993E-2</v>
      </c>
      <c r="CE9">
        <v>7.9000000000000001E-2</v>
      </c>
      <c r="CF9">
        <v>7.5999999999999998E-2</v>
      </c>
      <c r="CG9">
        <v>7.3999999999999996E-2</v>
      </c>
      <c r="CH9">
        <v>7.3999999999999996E-2</v>
      </c>
      <c r="CI9">
        <v>7.5999999999999998E-2</v>
      </c>
      <c r="CJ9">
        <v>8.7999999999999995E-2</v>
      </c>
      <c r="CK9">
        <v>8.4000000000000005E-2</v>
      </c>
      <c r="CL9">
        <v>8.4000000000000005E-2</v>
      </c>
      <c r="CM9">
        <v>9.4E-2</v>
      </c>
      <c r="CN9">
        <v>9.2999999999999999E-2</v>
      </c>
      <c r="CO9">
        <v>9.2999999999999999E-2</v>
      </c>
      <c r="CP9">
        <v>0.104</v>
      </c>
      <c r="CQ9">
        <v>8.5999999999999993E-2</v>
      </c>
      <c r="CR9">
        <v>0.08</v>
      </c>
    </row>
    <row r="10" spans="1:96" x14ac:dyDescent="0.25">
      <c r="A10">
        <v>1</v>
      </c>
      <c r="B10">
        <v>7.8</v>
      </c>
      <c r="C10">
        <v>0.76</v>
      </c>
      <c r="D10">
        <v>2.2999999999999998</v>
      </c>
      <c r="E10">
        <v>9.1999999999999998E-2</v>
      </c>
      <c r="F10">
        <v>15</v>
      </c>
      <c r="G10">
        <v>54</v>
      </c>
      <c r="H10">
        <v>0.997</v>
      </c>
      <c r="I10">
        <v>3.26</v>
      </c>
      <c r="J10">
        <v>0.65</v>
      </c>
      <c r="K10">
        <v>9.8000000000000007</v>
      </c>
      <c r="L10">
        <v>5</v>
      </c>
      <c r="M10">
        <v>0.04</v>
      </c>
      <c r="P10" t="s">
        <v>5</v>
      </c>
      <c r="Q10">
        <v>11</v>
      </c>
      <c r="R10">
        <v>25</v>
      </c>
      <c r="S10">
        <v>15</v>
      </c>
      <c r="T10">
        <v>17</v>
      </c>
      <c r="U10">
        <v>11</v>
      </c>
      <c r="V10">
        <v>13</v>
      </c>
      <c r="W10">
        <v>15</v>
      </c>
      <c r="X10">
        <v>15</v>
      </c>
      <c r="Y10">
        <v>9</v>
      </c>
      <c r="Z10">
        <v>17</v>
      </c>
      <c r="AA10">
        <v>15</v>
      </c>
      <c r="AB10">
        <v>17</v>
      </c>
      <c r="AC10">
        <v>16</v>
      </c>
      <c r="AD10">
        <v>9</v>
      </c>
      <c r="AE10">
        <v>52</v>
      </c>
      <c r="AF10">
        <v>51</v>
      </c>
      <c r="AG10">
        <v>35</v>
      </c>
      <c r="AH10">
        <v>16</v>
      </c>
      <c r="AI10">
        <v>6</v>
      </c>
      <c r="AJ10">
        <v>17</v>
      </c>
      <c r="AK10">
        <v>29</v>
      </c>
      <c r="AL10">
        <v>23</v>
      </c>
      <c r="AM10">
        <v>10</v>
      </c>
      <c r="AN10">
        <v>9</v>
      </c>
      <c r="AO10">
        <v>21</v>
      </c>
      <c r="AP10">
        <v>11</v>
      </c>
      <c r="AQ10">
        <v>4</v>
      </c>
      <c r="AR10">
        <v>10</v>
      </c>
      <c r="AS10">
        <v>14</v>
      </c>
      <c r="AT10">
        <v>8</v>
      </c>
      <c r="AU10">
        <v>17</v>
      </c>
      <c r="AV10">
        <v>22</v>
      </c>
      <c r="AW10">
        <v>15</v>
      </c>
      <c r="AX10">
        <v>40</v>
      </c>
      <c r="AY10">
        <v>13</v>
      </c>
      <c r="AZ10">
        <v>5</v>
      </c>
      <c r="BA10">
        <v>3</v>
      </c>
      <c r="BB10">
        <v>13</v>
      </c>
      <c r="BC10">
        <v>7</v>
      </c>
      <c r="BD10">
        <v>12</v>
      </c>
      <c r="BE10">
        <v>12</v>
      </c>
      <c r="BF10">
        <v>17</v>
      </c>
      <c r="BG10">
        <v>8</v>
      </c>
      <c r="BH10">
        <v>9</v>
      </c>
      <c r="BI10">
        <v>5</v>
      </c>
      <c r="BJ10">
        <v>8</v>
      </c>
      <c r="BK10">
        <v>22</v>
      </c>
      <c r="BL10">
        <v>12</v>
      </c>
      <c r="BM10">
        <v>5</v>
      </c>
      <c r="BN10">
        <v>12</v>
      </c>
      <c r="BO10">
        <v>4</v>
      </c>
      <c r="BP10">
        <v>8</v>
      </c>
      <c r="BQ10">
        <v>6</v>
      </c>
      <c r="BR10">
        <v>30</v>
      </c>
      <c r="BS10">
        <v>33</v>
      </c>
      <c r="BT10">
        <v>25</v>
      </c>
      <c r="BU10">
        <v>4</v>
      </c>
      <c r="BV10">
        <v>50</v>
      </c>
      <c r="BW10">
        <v>17</v>
      </c>
      <c r="BX10">
        <v>9</v>
      </c>
      <c r="BY10">
        <v>19</v>
      </c>
      <c r="BZ10">
        <v>20</v>
      </c>
      <c r="CA10">
        <v>12</v>
      </c>
      <c r="CB10">
        <v>13</v>
      </c>
      <c r="CC10">
        <v>4</v>
      </c>
      <c r="CD10">
        <v>4</v>
      </c>
      <c r="CE10">
        <v>11</v>
      </c>
      <c r="CF10">
        <v>6</v>
      </c>
      <c r="CG10">
        <v>27</v>
      </c>
      <c r="CH10">
        <v>8</v>
      </c>
      <c r="CI10">
        <v>15</v>
      </c>
      <c r="CJ10">
        <v>17</v>
      </c>
      <c r="CK10">
        <v>18</v>
      </c>
      <c r="CL10">
        <v>11</v>
      </c>
      <c r="CM10">
        <v>28</v>
      </c>
      <c r="CN10">
        <v>9</v>
      </c>
      <c r="CO10">
        <v>9</v>
      </c>
      <c r="CP10">
        <v>14</v>
      </c>
      <c r="CQ10">
        <v>12</v>
      </c>
      <c r="CR10">
        <v>27</v>
      </c>
    </row>
    <row r="11" spans="1:96" x14ac:dyDescent="0.25">
      <c r="A11">
        <v>1</v>
      </c>
      <c r="B11">
        <v>11.2</v>
      </c>
      <c r="C11">
        <v>0.28000000000000003</v>
      </c>
      <c r="D11">
        <v>1.9</v>
      </c>
      <c r="E11">
        <v>7.4999999999999997E-2</v>
      </c>
      <c r="F11">
        <v>17</v>
      </c>
      <c r="G11">
        <v>60</v>
      </c>
      <c r="H11">
        <v>0.998</v>
      </c>
      <c r="I11">
        <v>3.16</v>
      </c>
      <c r="J11">
        <v>0.57999999999999996</v>
      </c>
      <c r="K11">
        <v>9.8000000000000007</v>
      </c>
      <c r="L11">
        <v>6</v>
      </c>
      <c r="M11">
        <v>0.56000000000000005</v>
      </c>
      <c r="P11" t="s">
        <v>6</v>
      </c>
      <c r="Q11">
        <v>34</v>
      </c>
      <c r="R11">
        <v>67</v>
      </c>
      <c r="S11">
        <v>54</v>
      </c>
      <c r="T11">
        <v>60</v>
      </c>
      <c r="U11">
        <v>34</v>
      </c>
      <c r="V11">
        <v>40</v>
      </c>
      <c r="W11">
        <v>59</v>
      </c>
      <c r="X11">
        <v>21</v>
      </c>
      <c r="Y11">
        <v>18</v>
      </c>
      <c r="Z11">
        <v>102</v>
      </c>
      <c r="AA11">
        <v>65</v>
      </c>
      <c r="AB11">
        <v>102</v>
      </c>
      <c r="AC11">
        <v>59</v>
      </c>
      <c r="AD11">
        <v>29</v>
      </c>
      <c r="AE11">
        <v>145</v>
      </c>
      <c r="AF11">
        <v>148</v>
      </c>
      <c r="AG11">
        <v>103</v>
      </c>
      <c r="AH11">
        <v>56</v>
      </c>
      <c r="AI11">
        <v>29</v>
      </c>
      <c r="AJ11">
        <v>56</v>
      </c>
      <c r="AK11">
        <v>60</v>
      </c>
      <c r="AL11">
        <v>71</v>
      </c>
      <c r="AM11">
        <v>37</v>
      </c>
      <c r="AN11">
        <v>67</v>
      </c>
      <c r="AO11">
        <v>40</v>
      </c>
      <c r="AP11">
        <v>23</v>
      </c>
      <c r="AQ11">
        <v>11</v>
      </c>
      <c r="AR11">
        <v>37</v>
      </c>
      <c r="AS11">
        <v>35</v>
      </c>
      <c r="AT11">
        <v>16</v>
      </c>
      <c r="AU11">
        <v>82</v>
      </c>
      <c r="AV11">
        <v>37</v>
      </c>
      <c r="AW11">
        <v>113</v>
      </c>
      <c r="AX11">
        <v>83</v>
      </c>
      <c r="AY11">
        <v>50</v>
      </c>
      <c r="AZ11">
        <v>18</v>
      </c>
      <c r="BA11">
        <v>15</v>
      </c>
      <c r="BB11">
        <v>30</v>
      </c>
      <c r="BC11">
        <v>19</v>
      </c>
      <c r="BD11">
        <v>87</v>
      </c>
      <c r="BE11">
        <v>87</v>
      </c>
      <c r="BF11">
        <v>46</v>
      </c>
      <c r="BG11">
        <v>14</v>
      </c>
      <c r="BH11">
        <v>23</v>
      </c>
      <c r="BI11">
        <v>11</v>
      </c>
      <c r="BJ11">
        <v>65</v>
      </c>
      <c r="BK11">
        <v>114</v>
      </c>
      <c r="BL11">
        <v>37</v>
      </c>
      <c r="BM11">
        <v>12</v>
      </c>
      <c r="BN11">
        <v>96</v>
      </c>
      <c r="BO11">
        <v>23</v>
      </c>
      <c r="BP11">
        <v>15</v>
      </c>
      <c r="BQ11">
        <v>14</v>
      </c>
      <c r="BR11">
        <v>119</v>
      </c>
      <c r="BS11">
        <v>73</v>
      </c>
      <c r="BT11">
        <v>45</v>
      </c>
      <c r="BU11">
        <v>10</v>
      </c>
      <c r="BV11">
        <v>110</v>
      </c>
      <c r="BW11">
        <v>54</v>
      </c>
      <c r="BX11">
        <v>46</v>
      </c>
      <c r="BY11">
        <v>52</v>
      </c>
      <c r="BZ11">
        <v>112</v>
      </c>
      <c r="CA11">
        <v>35</v>
      </c>
      <c r="CB11">
        <v>54</v>
      </c>
      <c r="CC11">
        <v>11</v>
      </c>
      <c r="CD11">
        <v>11</v>
      </c>
      <c r="CE11">
        <v>39</v>
      </c>
      <c r="CF11">
        <v>15</v>
      </c>
      <c r="CG11">
        <v>65</v>
      </c>
      <c r="CH11">
        <v>19</v>
      </c>
      <c r="CI11">
        <v>27</v>
      </c>
      <c r="CJ11">
        <v>96</v>
      </c>
      <c r="CK11">
        <v>94</v>
      </c>
      <c r="CL11">
        <v>43</v>
      </c>
      <c r="CM11">
        <v>83</v>
      </c>
      <c r="CN11">
        <v>42</v>
      </c>
      <c r="CO11">
        <v>42</v>
      </c>
      <c r="CP11">
        <v>30</v>
      </c>
      <c r="CQ11">
        <v>80</v>
      </c>
      <c r="CR11">
        <v>119</v>
      </c>
    </row>
    <row r="12" spans="1:96" x14ac:dyDescent="0.25">
      <c r="A12">
        <v>1</v>
      </c>
      <c r="B12">
        <v>7.4</v>
      </c>
      <c r="C12">
        <v>0.7</v>
      </c>
      <c r="D12">
        <v>1.9</v>
      </c>
      <c r="E12">
        <v>7.5999999999999998E-2</v>
      </c>
      <c r="F12">
        <v>11</v>
      </c>
      <c r="G12">
        <v>34</v>
      </c>
      <c r="H12">
        <v>0.99780000000000002</v>
      </c>
      <c r="I12">
        <v>3.51</v>
      </c>
      <c r="J12">
        <v>0.56000000000000005</v>
      </c>
      <c r="K12">
        <v>9.4</v>
      </c>
      <c r="L12">
        <v>5</v>
      </c>
      <c r="M12">
        <v>0</v>
      </c>
      <c r="P12" t="s">
        <v>7</v>
      </c>
      <c r="Q12">
        <v>0.99780000000000002</v>
      </c>
      <c r="R12">
        <v>0.99680000000000002</v>
      </c>
      <c r="S12">
        <v>0.997</v>
      </c>
      <c r="T12">
        <v>0.998</v>
      </c>
      <c r="U12">
        <v>0.99780000000000002</v>
      </c>
      <c r="V12">
        <v>0.99780000000000002</v>
      </c>
      <c r="W12">
        <v>0.99639999999999995</v>
      </c>
      <c r="X12">
        <v>0.99460000000000004</v>
      </c>
      <c r="Y12">
        <v>0.99680000000000002</v>
      </c>
      <c r="Z12">
        <v>0.99780000000000002</v>
      </c>
      <c r="AA12">
        <v>0.99590000000000001</v>
      </c>
      <c r="AB12">
        <v>0.99780000000000002</v>
      </c>
      <c r="AC12">
        <v>0.99429999999999996</v>
      </c>
      <c r="AD12">
        <v>0.99739999999999995</v>
      </c>
      <c r="AE12">
        <v>0.99860000000000004</v>
      </c>
      <c r="AF12">
        <v>0.99860000000000004</v>
      </c>
      <c r="AG12">
        <v>0.99690000000000001</v>
      </c>
      <c r="AH12">
        <v>0.99680000000000002</v>
      </c>
      <c r="AI12">
        <v>0.99739999999999995</v>
      </c>
      <c r="AJ12">
        <v>0.99690000000000001</v>
      </c>
      <c r="AK12">
        <v>0.99680000000000002</v>
      </c>
      <c r="AL12">
        <v>0.99819999999999998</v>
      </c>
      <c r="AM12">
        <v>0.99660000000000004</v>
      </c>
      <c r="AN12">
        <v>0.99680000000000002</v>
      </c>
      <c r="AO12">
        <v>0.99680000000000002</v>
      </c>
      <c r="AP12">
        <v>0.99550000000000005</v>
      </c>
      <c r="AQ12">
        <v>0.99619999999999997</v>
      </c>
      <c r="AR12">
        <v>0.99660000000000004</v>
      </c>
      <c r="AS12">
        <v>0.99719999999999998</v>
      </c>
      <c r="AT12">
        <v>0.99639999999999995</v>
      </c>
      <c r="AU12">
        <v>0.99580000000000002</v>
      </c>
      <c r="AV12">
        <v>0.99660000000000004</v>
      </c>
      <c r="AW12">
        <v>0.99660000000000004</v>
      </c>
      <c r="AX12">
        <v>0.99929999999999997</v>
      </c>
      <c r="AY12">
        <v>0.99570000000000003</v>
      </c>
      <c r="AZ12">
        <v>0.99860000000000004</v>
      </c>
      <c r="BA12">
        <v>0.99750000000000005</v>
      </c>
      <c r="BB12">
        <v>0.99680000000000002</v>
      </c>
      <c r="BC12">
        <v>0.99399999999999999</v>
      </c>
      <c r="BD12">
        <v>0.99780000000000002</v>
      </c>
      <c r="BE12">
        <v>0.99780000000000002</v>
      </c>
      <c r="BF12">
        <v>0.99760000000000004</v>
      </c>
      <c r="BG12">
        <v>0.99680000000000002</v>
      </c>
      <c r="BH12">
        <v>0.99680000000000002</v>
      </c>
      <c r="BI12">
        <v>0.99619999999999997</v>
      </c>
      <c r="BJ12">
        <v>0.99339999999999995</v>
      </c>
      <c r="BK12">
        <v>0.997</v>
      </c>
      <c r="BL12">
        <v>0.99690000000000001</v>
      </c>
      <c r="BM12">
        <v>0.99580000000000002</v>
      </c>
      <c r="BN12">
        <v>0.99539999999999995</v>
      </c>
      <c r="BO12">
        <v>0.99709999999999999</v>
      </c>
      <c r="BP12">
        <v>0.99560000000000004</v>
      </c>
      <c r="BQ12">
        <v>0.99550000000000005</v>
      </c>
      <c r="BR12">
        <v>0.997</v>
      </c>
      <c r="BS12">
        <v>0.99550000000000005</v>
      </c>
      <c r="BT12">
        <v>0.99780000000000002</v>
      </c>
      <c r="BU12">
        <v>0.99709999999999999</v>
      </c>
      <c r="BV12">
        <v>0.99829999999999997</v>
      </c>
      <c r="BW12">
        <v>0.99750000000000005</v>
      </c>
      <c r="BX12">
        <v>0.99619999999999997</v>
      </c>
      <c r="BY12">
        <v>0.998</v>
      </c>
      <c r="BZ12">
        <v>0.99680000000000002</v>
      </c>
      <c r="CA12">
        <v>0.99680000000000002</v>
      </c>
      <c r="CB12">
        <v>0.99660000000000004</v>
      </c>
      <c r="CC12">
        <v>0.99619999999999997</v>
      </c>
      <c r="CD12">
        <v>0.99619999999999997</v>
      </c>
      <c r="CE12">
        <v>0.99680000000000002</v>
      </c>
      <c r="CF12">
        <v>0.99619999999999997</v>
      </c>
      <c r="CG12">
        <v>0.99690000000000001</v>
      </c>
      <c r="CH12">
        <v>0.99619999999999997</v>
      </c>
      <c r="CI12">
        <v>0.99670000000000003</v>
      </c>
      <c r="CJ12">
        <v>0.99619999999999997</v>
      </c>
      <c r="CK12">
        <v>0.99609999999999999</v>
      </c>
      <c r="CL12">
        <v>0.99760000000000004</v>
      </c>
      <c r="CM12">
        <v>0.99839999999999995</v>
      </c>
      <c r="CN12">
        <v>0.99860000000000004</v>
      </c>
      <c r="CO12">
        <v>0.99860000000000004</v>
      </c>
      <c r="CP12">
        <v>0.99660000000000004</v>
      </c>
      <c r="CQ12">
        <v>0.99580000000000002</v>
      </c>
      <c r="CR12">
        <v>0.99719999999999998</v>
      </c>
    </row>
    <row r="13" spans="1:96" x14ac:dyDescent="0.25">
      <c r="A13">
        <v>1</v>
      </c>
      <c r="B13">
        <v>7.4</v>
      </c>
      <c r="C13">
        <v>0.66</v>
      </c>
      <c r="D13">
        <v>1.8</v>
      </c>
      <c r="E13">
        <v>7.4999999999999997E-2</v>
      </c>
      <c r="F13">
        <v>13</v>
      </c>
      <c r="G13">
        <v>40</v>
      </c>
      <c r="H13">
        <v>0.99780000000000002</v>
      </c>
      <c r="I13">
        <v>3.51</v>
      </c>
      <c r="J13">
        <v>0.56000000000000005</v>
      </c>
      <c r="K13">
        <v>9.4</v>
      </c>
      <c r="L13">
        <v>5</v>
      </c>
      <c r="M13">
        <v>0</v>
      </c>
      <c r="P13" t="s">
        <v>8</v>
      </c>
      <c r="Q13">
        <v>3.51</v>
      </c>
      <c r="R13">
        <v>3.2</v>
      </c>
      <c r="S13">
        <v>3.26</v>
      </c>
      <c r="T13">
        <v>3.16</v>
      </c>
      <c r="U13">
        <v>3.51</v>
      </c>
      <c r="V13">
        <v>3.51</v>
      </c>
      <c r="W13">
        <v>3.3</v>
      </c>
      <c r="X13">
        <v>3.39</v>
      </c>
      <c r="Y13">
        <v>3.36</v>
      </c>
      <c r="Z13">
        <v>3.35</v>
      </c>
      <c r="AA13">
        <v>3.28</v>
      </c>
      <c r="AB13">
        <v>3.35</v>
      </c>
      <c r="AC13">
        <v>3.58</v>
      </c>
      <c r="AD13">
        <v>3.26</v>
      </c>
      <c r="AE13">
        <v>3.16</v>
      </c>
      <c r="AF13">
        <v>3.17</v>
      </c>
      <c r="AG13">
        <v>3.3</v>
      </c>
      <c r="AH13">
        <v>3.11</v>
      </c>
      <c r="AI13">
        <v>3.38</v>
      </c>
      <c r="AJ13">
        <v>3.04</v>
      </c>
      <c r="AK13">
        <v>3.39</v>
      </c>
      <c r="AL13">
        <v>3.52</v>
      </c>
      <c r="AM13">
        <v>3.17</v>
      </c>
      <c r="AN13">
        <v>3.17</v>
      </c>
      <c r="AO13">
        <v>3.43</v>
      </c>
      <c r="AP13">
        <v>3.34</v>
      </c>
      <c r="AQ13">
        <v>3.28</v>
      </c>
      <c r="AR13">
        <v>3.17</v>
      </c>
      <c r="AS13">
        <v>3.47</v>
      </c>
      <c r="AT13">
        <v>3.38</v>
      </c>
      <c r="AU13">
        <v>3.35</v>
      </c>
      <c r="AV13">
        <v>3.46</v>
      </c>
      <c r="AW13">
        <v>3.17</v>
      </c>
      <c r="AX13">
        <v>3.45</v>
      </c>
      <c r="AY13">
        <v>3.38</v>
      </c>
      <c r="AZ13">
        <v>3.4</v>
      </c>
      <c r="BA13">
        <v>3.42</v>
      </c>
      <c r="BB13">
        <v>3.23</v>
      </c>
      <c r="BC13">
        <v>3.5</v>
      </c>
      <c r="BD13">
        <v>3.33</v>
      </c>
      <c r="BE13">
        <v>3.33</v>
      </c>
      <c r="BF13">
        <v>3.26</v>
      </c>
      <c r="BG13">
        <v>3.21</v>
      </c>
      <c r="BH13">
        <v>3.3</v>
      </c>
      <c r="BI13">
        <v>3.48</v>
      </c>
      <c r="BJ13">
        <v>3.9</v>
      </c>
      <c r="BK13">
        <v>3.25</v>
      </c>
      <c r="BL13">
        <v>3.25</v>
      </c>
      <c r="BM13">
        <v>3.34</v>
      </c>
      <c r="BN13">
        <v>3.32</v>
      </c>
      <c r="BO13">
        <v>3.15</v>
      </c>
      <c r="BP13">
        <v>3.4</v>
      </c>
      <c r="BQ13">
        <v>3.39</v>
      </c>
      <c r="BR13">
        <v>3.2</v>
      </c>
      <c r="BS13">
        <v>3.17</v>
      </c>
      <c r="BT13">
        <v>3.34</v>
      </c>
      <c r="BU13">
        <v>3.04</v>
      </c>
      <c r="BV13">
        <v>3.26</v>
      </c>
      <c r="BW13">
        <v>3.43</v>
      </c>
      <c r="BX13">
        <v>3.41</v>
      </c>
      <c r="BY13">
        <v>3.44</v>
      </c>
      <c r="BZ13">
        <v>3.21</v>
      </c>
      <c r="CA13">
        <v>3.38</v>
      </c>
      <c r="CB13">
        <v>3.39</v>
      </c>
      <c r="CC13">
        <v>3.41</v>
      </c>
      <c r="CD13">
        <v>3.41</v>
      </c>
      <c r="CE13">
        <v>3.42</v>
      </c>
      <c r="CF13">
        <v>3.44</v>
      </c>
      <c r="CG13">
        <v>3.28</v>
      </c>
      <c r="CH13">
        <v>3.34</v>
      </c>
      <c r="CI13">
        <v>3.32</v>
      </c>
      <c r="CJ13">
        <v>3.32</v>
      </c>
      <c r="CK13">
        <v>3.31</v>
      </c>
      <c r="CL13">
        <v>3.31</v>
      </c>
      <c r="CM13">
        <v>3.28</v>
      </c>
      <c r="CN13">
        <v>3.54</v>
      </c>
      <c r="CO13">
        <v>3.54</v>
      </c>
      <c r="CP13">
        <v>3.52</v>
      </c>
      <c r="CQ13">
        <v>3.38</v>
      </c>
      <c r="CR13">
        <v>3.16</v>
      </c>
    </row>
    <row r="14" spans="1:96" x14ac:dyDescent="0.25">
      <c r="A14">
        <v>1</v>
      </c>
      <c r="B14">
        <v>7.9</v>
      </c>
      <c r="C14">
        <v>0.6</v>
      </c>
      <c r="D14">
        <v>1.6</v>
      </c>
      <c r="E14">
        <v>6.9000000000000006E-2</v>
      </c>
      <c r="F14">
        <v>15</v>
      </c>
      <c r="G14">
        <v>59</v>
      </c>
      <c r="H14">
        <v>0.99639999999999995</v>
      </c>
      <c r="I14">
        <v>3.3</v>
      </c>
      <c r="J14">
        <v>0.46</v>
      </c>
      <c r="K14">
        <v>9.4</v>
      </c>
      <c r="L14">
        <v>5</v>
      </c>
      <c r="M14">
        <v>0.06</v>
      </c>
      <c r="P14" t="s">
        <v>9</v>
      </c>
      <c r="Q14">
        <v>0.56000000000000005</v>
      </c>
      <c r="R14">
        <v>0.68</v>
      </c>
      <c r="S14">
        <v>0.65</v>
      </c>
      <c r="T14">
        <v>0.57999999999999996</v>
      </c>
      <c r="U14">
        <v>0.56000000000000005</v>
      </c>
      <c r="V14">
        <v>0.56000000000000005</v>
      </c>
      <c r="W14">
        <v>0.46</v>
      </c>
      <c r="X14">
        <v>0.47</v>
      </c>
      <c r="Y14">
        <v>0.56999999999999995</v>
      </c>
      <c r="Z14">
        <v>0.8</v>
      </c>
      <c r="AA14">
        <v>0.54</v>
      </c>
      <c r="AB14">
        <v>0.8</v>
      </c>
      <c r="AC14">
        <v>0.52</v>
      </c>
      <c r="AD14">
        <v>1.56</v>
      </c>
      <c r="AE14">
        <v>0.88</v>
      </c>
      <c r="AF14">
        <v>0.93</v>
      </c>
      <c r="AG14">
        <v>0.75</v>
      </c>
      <c r="AH14">
        <v>1.28</v>
      </c>
      <c r="AI14">
        <v>0.5</v>
      </c>
      <c r="AJ14">
        <v>1.08</v>
      </c>
      <c r="AK14">
        <v>0.53</v>
      </c>
      <c r="AL14">
        <v>0.65</v>
      </c>
      <c r="AM14">
        <v>0.91</v>
      </c>
      <c r="AN14">
        <v>0.53</v>
      </c>
      <c r="AO14">
        <v>0.63</v>
      </c>
      <c r="AP14">
        <v>0.56000000000000005</v>
      </c>
      <c r="AQ14">
        <v>0.59</v>
      </c>
      <c r="AR14">
        <v>0.91</v>
      </c>
      <c r="AS14">
        <v>0.55000000000000004</v>
      </c>
      <c r="AT14">
        <v>0.59</v>
      </c>
      <c r="AU14">
        <v>0.54</v>
      </c>
      <c r="AV14">
        <v>0.56999999999999995</v>
      </c>
      <c r="AW14">
        <v>0.66</v>
      </c>
      <c r="AX14">
        <v>0.52</v>
      </c>
      <c r="AY14">
        <v>0.55000000000000004</v>
      </c>
      <c r="AZ14">
        <v>0.55000000000000004</v>
      </c>
      <c r="BA14">
        <v>0.6</v>
      </c>
      <c r="BB14">
        <v>0.73</v>
      </c>
      <c r="BC14">
        <v>0.48</v>
      </c>
      <c r="BD14">
        <v>0.83</v>
      </c>
      <c r="BE14">
        <v>0.83</v>
      </c>
      <c r="BF14">
        <v>0.51</v>
      </c>
      <c r="BG14">
        <v>0.9</v>
      </c>
      <c r="BH14">
        <v>1.2</v>
      </c>
      <c r="BI14">
        <v>0.52</v>
      </c>
      <c r="BJ14">
        <v>0.56000000000000005</v>
      </c>
      <c r="BK14">
        <v>0.73</v>
      </c>
      <c r="BL14">
        <v>0.57999999999999996</v>
      </c>
      <c r="BM14">
        <v>0.56000000000000005</v>
      </c>
      <c r="BN14">
        <v>0.57999999999999996</v>
      </c>
      <c r="BO14">
        <v>0.74</v>
      </c>
      <c r="BP14">
        <v>0.63</v>
      </c>
      <c r="BQ14">
        <v>0.64</v>
      </c>
      <c r="BR14">
        <v>0.56000000000000005</v>
      </c>
      <c r="BS14">
        <v>0.63</v>
      </c>
      <c r="BT14">
        <v>0.53</v>
      </c>
      <c r="BU14">
        <v>0.63</v>
      </c>
      <c r="BV14">
        <v>0.77</v>
      </c>
      <c r="BW14">
        <v>0.59</v>
      </c>
      <c r="BX14">
        <v>0.54</v>
      </c>
      <c r="BY14">
        <v>0.64</v>
      </c>
      <c r="BZ14">
        <v>0.71</v>
      </c>
      <c r="CA14">
        <v>0.62</v>
      </c>
      <c r="CB14">
        <v>0.56999999999999995</v>
      </c>
      <c r="CC14">
        <v>0.39</v>
      </c>
      <c r="CD14">
        <v>0.39</v>
      </c>
      <c r="CE14">
        <v>0.57999999999999996</v>
      </c>
      <c r="CF14">
        <v>0.57999999999999996</v>
      </c>
      <c r="CG14">
        <v>0.79</v>
      </c>
      <c r="CH14">
        <v>0.95</v>
      </c>
      <c r="CI14">
        <v>0.54</v>
      </c>
      <c r="CJ14">
        <v>0.48</v>
      </c>
      <c r="CK14">
        <v>0.48</v>
      </c>
      <c r="CL14">
        <v>0.53</v>
      </c>
      <c r="CM14">
        <v>0.82</v>
      </c>
      <c r="CN14">
        <v>0.66</v>
      </c>
      <c r="CO14">
        <v>0.66</v>
      </c>
      <c r="CP14">
        <v>0.55000000000000004</v>
      </c>
      <c r="CQ14">
        <v>0.52</v>
      </c>
      <c r="CR14">
        <v>1.1200000000000001</v>
      </c>
    </row>
    <row r="15" spans="1:96" x14ac:dyDescent="0.25">
      <c r="A15">
        <v>1</v>
      </c>
      <c r="B15">
        <v>7.3</v>
      </c>
      <c r="C15">
        <v>0.65</v>
      </c>
      <c r="D15">
        <v>1.2</v>
      </c>
      <c r="E15">
        <v>6.5000000000000002E-2</v>
      </c>
      <c r="F15">
        <v>15</v>
      </c>
      <c r="G15">
        <v>21</v>
      </c>
      <c r="H15">
        <v>0.99460000000000004</v>
      </c>
      <c r="I15">
        <v>3.39</v>
      </c>
      <c r="J15">
        <v>0.47</v>
      </c>
      <c r="K15">
        <v>10</v>
      </c>
      <c r="L15">
        <v>7</v>
      </c>
      <c r="M15">
        <v>0</v>
      </c>
      <c r="P15" t="s">
        <v>10</v>
      </c>
      <c r="Q15">
        <v>9.4</v>
      </c>
      <c r="R15">
        <v>9.8000000000000007</v>
      </c>
      <c r="S15">
        <v>9.8000000000000007</v>
      </c>
      <c r="T15">
        <v>9.8000000000000007</v>
      </c>
      <c r="U15">
        <v>9.4</v>
      </c>
      <c r="V15">
        <v>9.4</v>
      </c>
      <c r="W15">
        <v>9.4</v>
      </c>
      <c r="X15">
        <v>10</v>
      </c>
      <c r="Y15">
        <v>9.5</v>
      </c>
      <c r="Z15">
        <v>10.5</v>
      </c>
      <c r="AA15">
        <v>9.1999999999999993</v>
      </c>
      <c r="AB15">
        <v>10.5</v>
      </c>
      <c r="AC15">
        <v>9.9</v>
      </c>
      <c r="AD15">
        <v>9.1</v>
      </c>
      <c r="AE15">
        <v>9.1999999999999993</v>
      </c>
      <c r="AF15">
        <v>9.1999999999999993</v>
      </c>
      <c r="AG15">
        <v>10.5</v>
      </c>
      <c r="AH15">
        <v>9.3000000000000007</v>
      </c>
      <c r="AI15">
        <v>9</v>
      </c>
      <c r="AJ15">
        <v>9.1999999999999993</v>
      </c>
      <c r="AK15">
        <v>9.4</v>
      </c>
      <c r="AL15">
        <v>9.6999999999999993</v>
      </c>
      <c r="AM15">
        <v>9.5</v>
      </c>
      <c r="AN15">
        <v>9.4</v>
      </c>
      <c r="AO15">
        <v>9.6999999999999993</v>
      </c>
      <c r="AP15">
        <v>9.3000000000000007</v>
      </c>
      <c r="AQ15">
        <v>9.5</v>
      </c>
      <c r="AR15">
        <v>9.5</v>
      </c>
      <c r="AS15">
        <v>9.4</v>
      </c>
      <c r="AT15">
        <v>9.8000000000000007</v>
      </c>
      <c r="AU15">
        <v>10.1</v>
      </c>
      <c r="AV15">
        <v>10.6</v>
      </c>
      <c r="AW15">
        <v>9.8000000000000007</v>
      </c>
      <c r="AX15">
        <v>9.4</v>
      </c>
      <c r="AY15">
        <v>9.1999999999999993</v>
      </c>
      <c r="AZ15">
        <v>9.6</v>
      </c>
      <c r="BA15">
        <v>10.8</v>
      </c>
      <c r="BB15">
        <v>9.6999999999999993</v>
      </c>
      <c r="BC15">
        <v>9.8000000000000007</v>
      </c>
      <c r="BD15">
        <v>10.5</v>
      </c>
      <c r="BE15">
        <v>10.5</v>
      </c>
      <c r="BF15">
        <v>9.3000000000000007</v>
      </c>
      <c r="BG15">
        <v>10.5</v>
      </c>
      <c r="BH15">
        <v>10.3</v>
      </c>
      <c r="BI15">
        <v>9.5</v>
      </c>
      <c r="BJ15">
        <v>13.1</v>
      </c>
      <c r="BK15">
        <v>9.1999999999999993</v>
      </c>
      <c r="BL15">
        <v>9.5</v>
      </c>
      <c r="BM15">
        <v>9.1999999999999993</v>
      </c>
      <c r="BN15">
        <v>9.1999999999999993</v>
      </c>
      <c r="BO15">
        <v>9.1999999999999993</v>
      </c>
      <c r="BP15">
        <v>9.4</v>
      </c>
      <c r="BQ15">
        <v>9.4</v>
      </c>
      <c r="BR15">
        <v>9.4</v>
      </c>
      <c r="BS15">
        <v>10.199999999999999</v>
      </c>
      <c r="BT15">
        <v>9.5</v>
      </c>
      <c r="BU15">
        <v>9.6</v>
      </c>
      <c r="BV15">
        <v>9.4</v>
      </c>
      <c r="BW15">
        <v>10</v>
      </c>
      <c r="BX15">
        <v>9.4</v>
      </c>
      <c r="BY15">
        <v>9.1999999999999993</v>
      </c>
      <c r="BZ15">
        <v>9.3000000000000007</v>
      </c>
      <c r="CA15">
        <v>9.5</v>
      </c>
      <c r="CB15">
        <v>9.8000000000000007</v>
      </c>
      <c r="CC15">
        <v>10.9</v>
      </c>
      <c r="CD15">
        <v>10.9</v>
      </c>
      <c r="CE15">
        <v>9.6</v>
      </c>
      <c r="CF15">
        <v>10.7</v>
      </c>
      <c r="CG15">
        <v>10.7</v>
      </c>
      <c r="CH15">
        <v>10.5</v>
      </c>
      <c r="CI15">
        <v>9.5</v>
      </c>
      <c r="CJ15">
        <v>9.5</v>
      </c>
      <c r="CK15">
        <v>9.5</v>
      </c>
      <c r="CL15">
        <v>9.1999999999999993</v>
      </c>
      <c r="CM15">
        <v>9.6</v>
      </c>
      <c r="CN15">
        <v>10.5</v>
      </c>
      <c r="CO15">
        <v>10.5</v>
      </c>
      <c r="CP15">
        <v>10.7</v>
      </c>
      <c r="CQ15">
        <v>10.1</v>
      </c>
      <c r="CR15">
        <v>9.1</v>
      </c>
    </row>
    <row r="16" spans="1:96" x14ac:dyDescent="0.25">
      <c r="A16">
        <v>1</v>
      </c>
      <c r="B16">
        <v>7.8</v>
      </c>
      <c r="C16">
        <v>0.57999999999999996</v>
      </c>
      <c r="D16">
        <v>2</v>
      </c>
      <c r="E16">
        <v>7.2999999999999995E-2</v>
      </c>
      <c r="F16">
        <v>9</v>
      </c>
      <c r="G16">
        <v>18</v>
      </c>
      <c r="H16">
        <v>0.99680000000000002</v>
      </c>
      <c r="I16">
        <v>3.36</v>
      </c>
      <c r="J16">
        <v>0.56999999999999995</v>
      </c>
      <c r="K16">
        <v>9.5</v>
      </c>
      <c r="L16">
        <v>7</v>
      </c>
      <c r="M16">
        <v>0.02</v>
      </c>
      <c r="P16" t="s">
        <v>11</v>
      </c>
      <c r="Q16">
        <v>5</v>
      </c>
      <c r="R16">
        <v>5</v>
      </c>
      <c r="S16">
        <v>5</v>
      </c>
      <c r="T16">
        <v>6</v>
      </c>
      <c r="U16">
        <v>5</v>
      </c>
      <c r="V16">
        <v>5</v>
      </c>
      <c r="W16">
        <v>5</v>
      </c>
      <c r="X16">
        <v>7</v>
      </c>
      <c r="Y16">
        <v>7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7</v>
      </c>
      <c r="AH16">
        <v>5</v>
      </c>
      <c r="AI16">
        <v>4</v>
      </c>
      <c r="AJ16">
        <v>6</v>
      </c>
      <c r="AK16">
        <v>6</v>
      </c>
      <c r="AL16">
        <v>5</v>
      </c>
      <c r="AM16">
        <v>5</v>
      </c>
      <c r="AN16">
        <v>5</v>
      </c>
      <c r="AO16">
        <v>6</v>
      </c>
      <c r="AP16">
        <v>5</v>
      </c>
      <c r="AQ16">
        <v>5</v>
      </c>
      <c r="AR16">
        <v>5</v>
      </c>
      <c r="AS16">
        <v>5</v>
      </c>
      <c r="AT16">
        <v>6</v>
      </c>
      <c r="AU16">
        <v>5</v>
      </c>
      <c r="AV16">
        <v>6</v>
      </c>
      <c r="AW16">
        <v>5</v>
      </c>
      <c r="AX16">
        <v>6</v>
      </c>
      <c r="AY16">
        <v>5</v>
      </c>
      <c r="AZ16">
        <v>6</v>
      </c>
      <c r="BA16">
        <v>6</v>
      </c>
      <c r="BB16">
        <v>7</v>
      </c>
      <c r="BC16">
        <v>4</v>
      </c>
      <c r="BD16">
        <v>5</v>
      </c>
      <c r="BE16">
        <v>5</v>
      </c>
      <c r="BF16">
        <v>4</v>
      </c>
      <c r="BG16">
        <v>6</v>
      </c>
      <c r="BH16">
        <v>5</v>
      </c>
      <c r="BI16">
        <v>5</v>
      </c>
      <c r="BJ16">
        <v>4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6</v>
      </c>
      <c r="BQ16">
        <v>6</v>
      </c>
      <c r="BR16">
        <v>5</v>
      </c>
      <c r="BS16">
        <v>6</v>
      </c>
      <c r="BT16">
        <v>5</v>
      </c>
      <c r="BU16">
        <v>5</v>
      </c>
      <c r="BV16">
        <v>5</v>
      </c>
      <c r="BW16">
        <v>5</v>
      </c>
      <c r="BX16">
        <v>6</v>
      </c>
      <c r="BY16">
        <v>5</v>
      </c>
      <c r="BZ16">
        <v>5</v>
      </c>
      <c r="CA16">
        <v>7</v>
      </c>
      <c r="CB16">
        <v>5</v>
      </c>
      <c r="CC16">
        <v>5</v>
      </c>
      <c r="CD16">
        <v>5</v>
      </c>
      <c r="CE16">
        <v>5</v>
      </c>
      <c r="CF16">
        <v>5</v>
      </c>
      <c r="CG16">
        <v>5</v>
      </c>
      <c r="CH16">
        <v>6</v>
      </c>
      <c r="CI16">
        <v>6</v>
      </c>
      <c r="CJ16">
        <v>5</v>
      </c>
      <c r="CK16">
        <v>5</v>
      </c>
      <c r="CL16">
        <v>4</v>
      </c>
      <c r="CM16">
        <v>5</v>
      </c>
      <c r="CN16">
        <v>5</v>
      </c>
      <c r="CO16">
        <v>5</v>
      </c>
      <c r="CP16">
        <v>6</v>
      </c>
      <c r="CQ16">
        <v>5</v>
      </c>
      <c r="CR16">
        <v>4</v>
      </c>
    </row>
    <row r="17" spans="1:96" x14ac:dyDescent="0.25">
      <c r="A17">
        <v>1</v>
      </c>
      <c r="B17">
        <v>7.5</v>
      </c>
      <c r="C17">
        <v>0.5</v>
      </c>
      <c r="D17">
        <v>6.1</v>
      </c>
      <c r="E17">
        <v>7.0999999999999994E-2</v>
      </c>
      <c r="F17">
        <v>17</v>
      </c>
      <c r="G17">
        <v>102</v>
      </c>
      <c r="H17">
        <v>0.99780000000000002</v>
      </c>
      <c r="I17">
        <v>3.35</v>
      </c>
      <c r="J17">
        <v>0.8</v>
      </c>
      <c r="K17">
        <v>10.5</v>
      </c>
      <c r="L17">
        <v>5</v>
      </c>
      <c r="M17">
        <v>0.36</v>
      </c>
      <c r="P17" t="s">
        <v>2</v>
      </c>
      <c r="Q17">
        <v>0</v>
      </c>
      <c r="R17">
        <v>0</v>
      </c>
      <c r="S17">
        <v>0.04</v>
      </c>
      <c r="T17">
        <v>0.56000000000000005</v>
      </c>
      <c r="U17">
        <v>0</v>
      </c>
      <c r="V17">
        <v>0</v>
      </c>
      <c r="W17">
        <v>0.06</v>
      </c>
      <c r="X17">
        <v>0</v>
      </c>
      <c r="Y17">
        <v>0.02</v>
      </c>
      <c r="Z17">
        <v>0.36</v>
      </c>
      <c r="AA17">
        <v>0.08</v>
      </c>
      <c r="AB17">
        <v>0.36</v>
      </c>
      <c r="AC17">
        <v>0</v>
      </c>
      <c r="AD17">
        <v>0.28999999999999998</v>
      </c>
      <c r="AE17">
        <v>0.18</v>
      </c>
      <c r="AF17">
        <v>0.19</v>
      </c>
      <c r="AG17">
        <v>0.56000000000000005</v>
      </c>
      <c r="AH17">
        <v>0.28000000000000003</v>
      </c>
      <c r="AI17">
        <v>0.08</v>
      </c>
      <c r="AJ17">
        <v>0.51</v>
      </c>
      <c r="AK17">
        <v>0.48</v>
      </c>
      <c r="AL17">
        <v>0.31</v>
      </c>
      <c r="AM17">
        <v>0.21</v>
      </c>
      <c r="AN17">
        <v>0.11</v>
      </c>
      <c r="AO17">
        <v>0.14000000000000001</v>
      </c>
      <c r="AP17">
        <v>0.16</v>
      </c>
      <c r="AQ17">
        <v>0.24</v>
      </c>
      <c r="AR17">
        <v>0.21</v>
      </c>
      <c r="AS17">
        <v>0</v>
      </c>
      <c r="AT17">
        <v>0</v>
      </c>
      <c r="AU17">
        <v>7.0000000000000007E-2</v>
      </c>
      <c r="AV17">
        <v>0</v>
      </c>
      <c r="AW17">
        <v>0.12</v>
      </c>
      <c r="AX17">
        <v>0.12</v>
      </c>
      <c r="AY17">
        <v>0.25</v>
      </c>
      <c r="AZ17">
        <v>0</v>
      </c>
      <c r="BA17">
        <v>0.14000000000000001</v>
      </c>
      <c r="BB17">
        <v>0.28000000000000003</v>
      </c>
      <c r="BC17">
        <v>0.09</v>
      </c>
      <c r="BD17">
        <v>0.36</v>
      </c>
      <c r="BE17">
        <v>0.36</v>
      </c>
      <c r="BF17">
        <v>0.3</v>
      </c>
      <c r="BG17">
        <v>0.2</v>
      </c>
      <c r="BH17">
        <v>0.22</v>
      </c>
      <c r="BI17">
        <v>0.02</v>
      </c>
      <c r="BJ17">
        <v>0.15</v>
      </c>
      <c r="BK17">
        <v>0.43</v>
      </c>
      <c r="BL17">
        <v>0.52</v>
      </c>
      <c r="BM17">
        <v>0.23</v>
      </c>
      <c r="BN17">
        <v>0.37</v>
      </c>
      <c r="BO17">
        <v>0.26</v>
      </c>
      <c r="BP17">
        <v>0.04</v>
      </c>
      <c r="BQ17">
        <v>0.04</v>
      </c>
      <c r="BR17">
        <v>0.36</v>
      </c>
      <c r="BS17">
        <v>0.15</v>
      </c>
      <c r="BT17">
        <v>0.04</v>
      </c>
      <c r="BU17">
        <v>0.56999999999999995</v>
      </c>
      <c r="BV17">
        <v>0.12</v>
      </c>
      <c r="BW17">
        <v>0.18</v>
      </c>
      <c r="BX17">
        <v>0.31</v>
      </c>
      <c r="BY17">
        <v>0.4</v>
      </c>
      <c r="BZ17">
        <v>0.49</v>
      </c>
      <c r="CA17">
        <v>0.16</v>
      </c>
      <c r="CB17">
        <v>0.05</v>
      </c>
      <c r="CC17">
        <v>0.05</v>
      </c>
      <c r="CD17">
        <v>0.05</v>
      </c>
      <c r="CE17">
        <v>0.11</v>
      </c>
      <c r="CF17">
        <v>7.0000000000000007E-2</v>
      </c>
      <c r="CG17">
        <v>0.56999999999999995</v>
      </c>
      <c r="CH17">
        <v>0.05</v>
      </c>
      <c r="CI17">
        <v>0.08</v>
      </c>
      <c r="CJ17">
        <v>0.23</v>
      </c>
      <c r="CK17">
        <v>0.22</v>
      </c>
      <c r="CL17">
        <v>0.26</v>
      </c>
      <c r="CM17">
        <v>0.54</v>
      </c>
      <c r="CN17">
        <v>0.64</v>
      </c>
      <c r="CO17">
        <v>0.64</v>
      </c>
      <c r="CP17">
        <v>0</v>
      </c>
      <c r="CQ17">
        <v>0.12</v>
      </c>
      <c r="CR17">
        <v>0.2</v>
      </c>
    </row>
    <row r="18" spans="1:96" x14ac:dyDescent="0.25">
      <c r="A18">
        <v>1</v>
      </c>
      <c r="B18">
        <v>6.7</v>
      </c>
      <c r="C18">
        <v>0.57999999999999996</v>
      </c>
      <c r="D18">
        <v>1.8</v>
      </c>
      <c r="E18">
        <v>9.6999999999999906E-2</v>
      </c>
      <c r="F18">
        <v>15</v>
      </c>
      <c r="G18">
        <v>65</v>
      </c>
      <c r="H18">
        <v>0.99590000000000001</v>
      </c>
      <c r="I18">
        <v>3.28</v>
      </c>
      <c r="J18">
        <v>0.54</v>
      </c>
      <c r="K18">
        <v>9.1999999999999993</v>
      </c>
      <c r="L18">
        <v>5</v>
      </c>
      <c r="M18">
        <v>0.08</v>
      </c>
    </row>
    <row r="19" spans="1:96" x14ac:dyDescent="0.25">
      <c r="A19">
        <v>1</v>
      </c>
      <c r="B19">
        <v>7.5</v>
      </c>
      <c r="C19">
        <v>0.5</v>
      </c>
      <c r="D19">
        <v>6.1</v>
      </c>
      <c r="E19">
        <v>7.0999999999999994E-2</v>
      </c>
      <c r="F19">
        <v>17</v>
      </c>
      <c r="G19">
        <v>102</v>
      </c>
      <c r="H19">
        <v>0.99780000000000002</v>
      </c>
      <c r="I19">
        <v>3.35</v>
      </c>
      <c r="J19">
        <v>0.8</v>
      </c>
      <c r="K19">
        <v>10.5</v>
      </c>
      <c r="L19">
        <v>5</v>
      </c>
      <c r="M19">
        <v>0.36</v>
      </c>
    </row>
    <row r="20" spans="1:96" x14ac:dyDescent="0.25">
      <c r="A20">
        <v>1</v>
      </c>
      <c r="B20">
        <v>5.6</v>
      </c>
      <c r="C20">
        <v>0.61499999999999999</v>
      </c>
      <c r="D20">
        <v>1.6</v>
      </c>
      <c r="E20">
        <v>8.8999999999999996E-2</v>
      </c>
      <c r="F20">
        <v>16</v>
      </c>
      <c r="G20">
        <v>59</v>
      </c>
      <c r="H20">
        <v>0.99429999999999996</v>
      </c>
      <c r="I20">
        <v>3.58</v>
      </c>
      <c r="J20">
        <v>0.52</v>
      </c>
      <c r="K20">
        <v>9.9</v>
      </c>
      <c r="L20">
        <v>5</v>
      </c>
      <c r="M20">
        <v>0</v>
      </c>
    </row>
    <row r="21" spans="1:96" x14ac:dyDescent="0.25">
      <c r="A21">
        <v>1</v>
      </c>
      <c r="B21">
        <v>7.8</v>
      </c>
      <c r="C21">
        <v>0.61</v>
      </c>
      <c r="D21">
        <v>1.6</v>
      </c>
      <c r="E21">
        <v>0.114</v>
      </c>
      <c r="F21">
        <v>9</v>
      </c>
      <c r="G21">
        <v>29</v>
      </c>
      <c r="H21">
        <v>0.99739999999999995</v>
      </c>
      <c r="I21">
        <v>3.26</v>
      </c>
      <c r="J21">
        <v>1.56</v>
      </c>
      <c r="K21">
        <v>9.1</v>
      </c>
      <c r="L21">
        <v>5</v>
      </c>
      <c r="M21">
        <v>0.28999999999999998</v>
      </c>
    </row>
    <row r="22" spans="1:96" x14ac:dyDescent="0.25">
      <c r="A22">
        <v>1</v>
      </c>
      <c r="B22">
        <v>8.9</v>
      </c>
      <c r="C22">
        <v>0.62</v>
      </c>
      <c r="D22">
        <v>3.8</v>
      </c>
      <c r="E22">
        <v>0.17599999999999999</v>
      </c>
      <c r="F22">
        <v>52</v>
      </c>
      <c r="G22">
        <v>145</v>
      </c>
      <c r="H22">
        <v>0.99860000000000004</v>
      </c>
      <c r="I22">
        <v>3.16</v>
      </c>
      <c r="J22">
        <v>0.88</v>
      </c>
      <c r="K22">
        <v>9.1999999999999993</v>
      </c>
      <c r="L22">
        <v>5</v>
      </c>
      <c r="M22">
        <v>0.18</v>
      </c>
    </row>
    <row r="23" spans="1:96" x14ac:dyDescent="0.25">
      <c r="A23">
        <v>1</v>
      </c>
      <c r="B23">
        <v>8.9</v>
      </c>
      <c r="C23">
        <v>0.62</v>
      </c>
      <c r="D23">
        <v>3.9</v>
      </c>
      <c r="E23">
        <v>0.17</v>
      </c>
      <c r="F23">
        <v>51</v>
      </c>
      <c r="G23">
        <v>148</v>
      </c>
      <c r="H23">
        <v>0.99860000000000004</v>
      </c>
      <c r="I23">
        <v>3.17</v>
      </c>
      <c r="J23">
        <v>0.93</v>
      </c>
      <c r="K23">
        <v>9.1999999999999993</v>
      </c>
      <c r="L23">
        <v>5</v>
      </c>
      <c r="M23">
        <v>0.19</v>
      </c>
    </row>
    <row r="24" spans="1:96" x14ac:dyDescent="0.25">
      <c r="A24">
        <v>1</v>
      </c>
      <c r="B24">
        <v>8.5</v>
      </c>
      <c r="C24">
        <v>0.28000000000000003</v>
      </c>
      <c r="D24">
        <v>1.8</v>
      </c>
      <c r="E24">
        <v>9.1999999999999998E-2</v>
      </c>
      <c r="F24">
        <v>35</v>
      </c>
      <c r="G24">
        <v>103</v>
      </c>
      <c r="H24">
        <v>0.99690000000000001</v>
      </c>
      <c r="I24">
        <v>3.3</v>
      </c>
      <c r="J24">
        <v>0.75</v>
      </c>
      <c r="K24">
        <v>10.5</v>
      </c>
      <c r="L24">
        <v>7</v>
      </c>
      <c r="M24">
        <v>0.56000000000000005</v>
      </c>
    </row>
    <row r="25" spans="1:96" x14ac:dyDescent="0.25">
      <c r="A25">
        <v>1</v>
      </c>
      <c r="B25">
        <v>8.1</v>
      </c>
      <c r="C25">
        <v>0.56000000000000005</v>
      </c>
      <c r="D25">
        <v>1.7</v>
      </c>
      <c r="E25">
        <v>0.36799999999999999</v>
      </c>
      <c r="F25">
        <v>16</v>
      </c>
      <c r="G25">
        <v>56</v>
      </c>
      <c r="H25">
        <v>0.99680000000000002</v>
      </c>
      <c r="I25">
        <v>3.11</v>
      </c>
      <c r="J25">
        <v>1.28</v>
      </c>
      <c r="K25">
        <v>9.3000000000000007</v>
      </c>
      <c r="L25">
        <v>5</v>
      </c>
      <c r="M25">
        <v>0.28000000000000003</v>
      </c>
    </row>
    <row r="26" spans="1:96" x14ac:dyDescent="0.25">
      <c r="A26">
        <v>1</v>
      </c>
      <c r="B26">
        <v>7.4</v>
      </c>
      <c r="C26">
        <v>0.59</v>
      </c>
      <c r="D26">
        <v>4.4000000000000004</v>
      </c>
      <c r="E26">
        <v>8.5999999999999993E-2</v>
      </c>
      <c r="F26">
        <v>6</v>
      </c>
      <c r="G26">
        <v>29</v>
      </c>
      <c r="H26">
        <v>0.99739999999999995</v>
      </c>
      <c r="I26">
        <v>3.38</v>
      </c>
      <c r="J26">
        <v>0.5</v>
      </c>
      <c r="K26">
        <v>9</v>
      </c>
      <c r="L26">
        <v>4</v>
      </c>
      <c r="M26">
        <v>0.08</v>
      </c>
    </row>
    <row r="27" spans="1:96" x14ac:dyDescent="0.25">
      <c r="A27">
        <v>1</v>
      </c>
      <c r="B27">
        <v>7.9</v>
      </c>
      <c r="C27">
        <v>0.32</v>
      </c>
      <c r="D27">
        <v>1.8</v>
      </c>
      <c r="E27">
        <v>0.34100000000000003</v>
      </c>
      <c r="F27">
        <v>17</v>
      </c>
      <c r="G27">
        <v>56</v>
      </c>
      <c r="H27">
        <v>0.99690000000000001</v>
      </c>
      <c r="I27">
        <v>3.04</v>
      </c>
      <c r="J27">
        <v>1.08</v>
      </c>
      <c r="K27">
        <v>9.1999999999999993</v>
      </c>
      <c r="L27">
        <v>6</v>
      </c>
      <c r="M27">
        <v>0.51</v>
      </c>
    </row>
    <row r="28" spans="1:96" x14ac:dyDescent="0.25">
      <c r="A28">
        <v>1</v>
      </c>
      <c r="B28">
        <v>8.9</v>
      </c>
      <c r="C28">
        <v>0.22</v>
      </c>
      <c r="D28">
        <v>1.8</v>
      </c>
      <c r="E28">
        <v>7.6999999999999999E-2</v>
      </c>
      <c r="F28">
        <v>29</v>
      </c>
      <c r="G28">
        <v>60</v>
      </c>
      <c r="H28">
        <v>0.99680000000000002</v>
      </c>
      <c r="I28">
        <v>3.39</v>
      </c>
      <c r="J28">
        <v>0.53</v>
      </c>
      <c r="K28">
        <v>9.4</v>
      </c>
      <c r="L28">
        <v>6</v>
      </c>
      <c r="M28">
        <v>0.48</v>
      </c>
    </row>
    <row r="29" spans="1:96" x14ac:dyDescent="0.25">
      <c r="A29">
        <v>1</v>
      </c>
      <c r="B29">
        <v>7.6</v>
      </c>
      <c r="C29">
        <v>0.39</v>
      </c>
      <c r="D29">
        <v>2.2999999999999998</v>
      </c>
      <c r="E29">
        <v>8.1999999999999906E-2</v>
      </c>
      <c r="F29">
        <v>23</v>
      </c>
      <c r="G29">
        <v>71</v>
      </c>
      <c r="H29">
        <v>0.99819999999999998</v>
      </c>
      <c r="I29">
        <v>3.52</v>
      </c>
      <c r="J29">
        <v>0.65</v>
      </c>
      <c r="K29">
        <v>9.6999999999999993</v>
      </c>
      <c r="L29">
        <v>5</v>
      </c>
      <c r="M29">
        <v>0.31</v>
      </c>
    </row>
    <row r="30" spans="1:96" x14ac:dyDescent="0.25">
      <c r="A30">
        <v>1</v>
      </c>
      <c r="B30">
        <v>7.9</v>
      </c>
      <c r="C30">
        <v>0.43</v>
      </c>
      <c r="D30">
        <v>1.6</v>
      </c>
      <c r="E30">
        <v>0.106</v>
      </c>
      <c r="F30">
        <v>10</v>
      </c>
      <c r="G30">
        <v>37</v>
      </c>
      <c r="H30">
        <v>0.99660000000000004</v>
      </c>
      <c r="I30">
        <v>3.17</v>
      </c>
      <c r="J30">
        <v>0.91</v>
      </c>
      <c r="K30">
        <v>9.5</v>
      </c>
      <c r="L30">
        <v>5</v>
      </c>
      <c r="M30">
        <v>0.21</v>
      </c>
    </row>
    <row r="31" spans="1:96" x14ac:dyDescent="0.25">
      <c r="A31">
        <v>1</v>
      </c>
      <c r="B31">
        <v>8.5</v>
      </c>
      <c r="C31">
        <v>0.49</v>
      </c>
      <c r="D31">
        <v>2.2999999999999998</v>
      </c>
      <c r="E31">
        <v>8.4000000000000005E-2</v>
      </c>
      <c r="F31">
        <v>9</v>
      </c>
      <c r="G31">
        <v>67</v>
      </c>
      <c r="H31">
        <v>0.99680000000000002</v>
      </c>
      <c r="I31">
        <v>3.17</v>
      </c>
      <c r="J31">
        <v>0.53</v>
      </c>
      <c r="K31">
        <v>9.4</v>
      </c>
      <c r="L31">
        <v>5</v>
      </c>
      <c r="M31">
        <v>0.11</v>
      </c>
    </row>
    <row r="32" spans="1:96" x14ac:dyDescent="0.25">
      <c r="A32">
        <v>1</v>
      </c>
      <c r="B32">
        <v>6.9</v>
      </c>
      <c r="C32">
        <v>0.4</v>
      </c>
      <c r="D32">
        <v>2.4</v>
      </c>
      <c r="E32">
        <v>8.5000000000000006E-2</v>
      </c>
      <c r="F32">
        <v>21</v>
      </c>
      <c r="G32">
        <v>40</v>
      </c>
      <c r="H32">
        <v>0.99680000000000002</v>
      </c>
      <c r="I32">
        <v>3.43</v>
      </c>
      <c r="J32">
        <v>0.63</v>
      </c>
      <c r="K32">
        <v>9.6999999999999993</v>
      </c>
      <c r="L32">
        <v>6</v>
      </c>
      <c r="M32">
        <v>0.14000000000000001</v>
      </c>
    </row>
    <row r="33" spans="1:13" x14ac:dyDescent="0.25">
      <c r="A33">
        <v>1</v>
      </c>
      <c r="B33">
        <v>6.3</v>
      </c>
      <c r="C33">
        <v>0.39</v>
      </c>
      <c r="D33">
        <v>1.4</v>
      </c>
      <c r="E33">
        <v>0.08</v>
      </c>
      <c r="F33">
        <v>11</v>
      </c>
      <c r="G33">
        <v>23</v>
      </c>
      <c r="H33">
        <v>0.99550000000000005</v>
      </c>
      <c r="I33">
        <v>3.34</v>
      </c>
      <c r="J33">
        <v>0.56000000000000005</v>
      </c>
      <c r="K33">
        <v>9.3000000000000007</v>
      </c>
      <c r="L33">
        <v>5</v>
      </c>
      <c r="M33">
        <v>0.16</v>
      </c>
    </row>
    <row r="34" spans="1:13" x14ac:dyDescent="0.25">
      <c r="A34">
        <v>1</v>
      </c>
      <c r="B34">
        <v>7.6</v>
      </c>
      <c r="C34">
        <v>0.41</v>
      </c>
      <c r="D34">
        <v>1.8</v>
      </c>
      <c r="E34">
        <v>0.08</v>
      </c>
      <c r="F34">
        <v>4</v>
      </c>
      <c r="G34">
        <v>11</v>
      </c>
      <c r="H34">
        <v>0.99619999999999997</v>
      </c>
      <c r="I34">
        <v>3.28</v>
      </c>
      <c r="J34">
        <v>0.59</v>
      </c>
      <c r="K34">
        <v>9.5</v>
      </c>
      <c r="L34">
        <v>5</v>
      </c>
      <c r="M34">
        <v>0.24</v>
      </c>
    </row>
    <row r="35" spans="1:13" x14ac:dyDescent="0.25">
      <c r="A35">
        <v>1</v>
      </c>
      <c r="B35">
        <v>7.9</v>
      </c>
      <c r="C35">
        <v>0.43</v>
      </c>
      <c r="D35">
        <v>1.6</v>
      </c>
      <c r="E35">
        <v>0.106</v>
      </c>
      <c r="F35">
        <v>10</v>
      </c>
      <c r="G35">
        <v>37</v>
      </c>
      <c r="H35">
        <v>0.99660000000000004</v>
      </c>
      <c r="I35">
        <v>3.17</v>
      </c>
      <c r="J35">
        <v>0.91</v>
      </c>
      <c r="K35">
        <v>9.5</v>
      </c>
      <c r="L35">
        <v>5</v>
      </c>
      <c r="M35">
        <v>0.21</v>
      </c>
    </row>
    <row r="36" spans="1:13" x14ac:dyDescent="0.25">
      <c r="A36">
        <v>1</v>
      </c>
      <c r="B36">
        <v>7.1</v>
      </c>
      <c r="C36">
        <v>0.71</v>
      </c>
      <c r="D36">
        <v>1.9</v>
      </c>
      <c r="E36">
        <v>0.08</v>
      </c>
      <c r="F36">
        <v>14</v>
      </c>
      <c r="G36">
        <v>35</v>
      </c>
      <c r="H36">
        <v>0.99719999999999998</v>
      </c>
      <c r="I36">
        <v>3.47</v>
      </c>
      <c r="J36">
        <v>0.55000000000000004</v>
      </c>
      <c r="K36">
        <v>9.4</v>
      </c>
      <c r="L36">
        <v>5</v>
      </c>
      <c r="M36">
        <v>0</v>
      </c>
    </row>
    <row r="37" spans="1:13" x14ac:dyDescent="0.25">
      <c r="A37">
        <v>1</v>
      </c>
      <c r="B37">
        <v>7.8</v>
      </c>
      <c r="C37">
        <v>0.64500000000000002</v>
      </c>
      <c r="D37">
        <v>2</v>
      </c>
      <c r="E37">
        <v>8.1999999999999906E-2</v>
      </c>
      <c r="F37">
        <v>8</v>
      </c>
      <c r="G37">
        <v>16</v>
      </c>
      <c r="H37">
        <v>0.99639999999999995</v>
      </c>
      <c r="I37">
        <v>3.38</v>
      </c>
      <c r="J37">
        <v>0.59</v>
      </c>
      <c r="K37">
        <v>9.8000000000000007</v>
      </c>
      <c r="L37">
        <v>6</v>
      </c>
      <c r="M37">
        <v>0</v>
      </c>
    </row>
    <row r="38" spans="1:13" x14ac:dyDescent="0.25">
      <c r="A38">
        <v>1</v>
      </c>
      <c r="B38">
        <v>6.7</v>
      </c>
      <c r="C38">
        <v>0.67500000000000004</v>
      </c>
      <c r="D38">
        <v>2.4</v>
      </c>
      <c r="E38">
        <v>8.8999999999999996E-2</v>
      </c>
      <c r="F38">
        <v>17</v>
      </c>
      <c r="G38">
        <v>82</v>
      </c>
      <c r="H38">
        <v>0.99580000000000002</v>
      </c>
      <c r="I38">
        <v>3.35</v>
      </c>
      <c r="J38">
        <v>0.54</v>
      </c>
      <c r="K38">
        <v>10.1</v>
      </c>
      <c r="L38">
        <v>5</v>
      </c>
      <c r="M38">
        <v>7.0000000000000007E-2</v>
      </c>
    </row>
    <row r="39" spans="1:13" x14ac:dyDescent="0.25">
      <c r="A39">
        <v>1</v>
      </c>
      <c r="B39">
        <v>6.9</v>
      </c>
      <c r="C39">
        <v>0.68500000000000005</v>
      </c>
      <c r="D39">
        <v>2.5</v>
      </c>
      <c r="E39">
        <v>0.105</v>
      </c>
      <c r="F39">
        <v>22</v>
      </c>
      <c r="G39">
        <v>37</v>
      </c>
      <c r="H39">
        <v>0.99660000000000004</v>
      </c>
      <c r="I39">
        <v>3.46</v>
      </c>
      <c r="J39">
        <v>0.56999999999999995</v>
      </c>
      <c r="K39">
        <v>10.6</v>
      </c>
      <c r="L39">
        <v>6</v>
      </c>
      <c r="M39">
        <v>0</v>
      </c>
    </row>
    <row r="40" spans="1:13" x14ac:dyDescent="0.25">
      <c r="A40">
        <v>1</v>
      </c>
      <c r="B40">
        <v>8.3000000000000007</v>
      </c>
      <c r="C40">
        <v>0.65500000000000003</v>
      </c>
      <c r="D40">
        <v>2.2999999999999998</v>
      </c>
      <c r="E40">
        <v>8.3000000000000004E-2</v>
      </c>
      <c r="F40">
        <v>15</v>
      </c>
      <c r="G40">
        <v>113</v>
      </c>
      <c r="H40">
        <v>0.99660000000000004</v>
      </c>
      <c r="I40">
        <v>3.17</v>
      </c>
      <c r="J40">
        <v>0.66</v>
      </c>
      <c r="K40">
        <v>9.8000000000000007</v>
      </c>
      <c r="L40">
        <v>5</v>
      </c>
      <c r="M40">
        <v>0.12</v>
      </c>
    </row>
    <row r="41" spans="1:13" x14ac:dyDescent="0.25">
      <c r="A41">
        <v>1</v>
      </c>
      <c r="B41">
        <v>6.9</v>
      </c>
      <c r="C41">
        <v>0.60499999999999998</v>
      </c>
      <c r="D41">
        <v>10.7</v>
      </c>
      <c r="E41">
        <v>7.2999999999999995E-2</v>
      </c>
      <c r="F41">
        <v>40</v>
      </c>
      <c r="G41">
        <v>83</v>
      </c>
      <c r="H41">
        <v>0.99929999999999997</v>
      </c>
      <c r="I41">
        <v>3.45</v>
      </c>
      <c r="J41">
        <v>0.52</v>
      </c>
      <c r="K41">
        <v>9.4</v>
      </c>
      <c r="L41">
        <v>6</v>
      </c>
      <c r="M41">
        <v>0.12</v>
      </c>
    </row>
    <row r="42" spans="1:13" x14ac:dyDescent="0.25">
      <c r="A42">
        <v>1</v>
      </c>
      <c r="B42">
        <v>5.2</v>
      </c>
      <c r="C42">
        <v>0.32</v>
      </c>
      <c r="D42">
        <v>1.8</v>
      </c>
      <c r="E42">
        <v>0.10299999999999999</v>
      </c>
      <c r="F42">
        <v>13</v>
      </c>
      <c r="G42">
        <v>50</v>
      </c>
      <c r="H42">
        <v>0.99570000000000003</v>
      </c>
      <c r="I42">
        <v>3.38</v>
      </c>
      <c r="J42">
        <v>0.55000000000000004</v>
      </c>
      <c r="K42">
        <v>9.1999999999999993</v>
      </c>
      <c r="L42">
        <v>5</v>
      </c>
      <c r="M42">
        <v>0.25</v>
      </c>
    </row>
    <row r="43" spans="1:13" x14ac:dyDescent="0.25">
      <c r="A43">
        <v>1</v>
      </c>
      <c r="B43">
        <v>7.8</v>
      </c>
      <c r="C43">
        <v>0.64500000000000002</v>
      </c>
      <c r="D43">
        <v>5.5</v>
      </c>
      <c r="E43">
        <v>8.5999999999999993E-2</v>
      </c>
      <c r="F43">
        <v>5</v>
      </c>
      <c r="G43">
        <v>18</v>
      </c>
      <c r="H43">
        <v>0.99860000000000004</v>
      </c>
      <c r="I43">
        <v>3.4</v>
      </c>
      <c r="J43">
        <v>0.55000000000000004</v>
      </c>
      <c r="K43">
        <v>9.6</v>
      </c>
      <c r="L43">
        <v>6</v>
      </c>
      <c r="M43">
        <v>0</v>
      </c>
    </row>
    <row r="44" spans="1:13" x14ac:dyDescent="0.25">
      <c r="A44">
        <v>1</v>
      </c>
      <c r="B44">
        <v>7.8</v>
      </c>
      <c r="C44">
        <v>0.6</v>
      </c>
      <c r="D44">
        <v>2.4</v>
      </c>
      <c r="E44">
        <v>8.5999999999999993E-2</v>
      </c>
      <c r="F44">
        <v>3</v>
      </c>
      <c r="G44">
        <v>15</v>
      </c>
      <c r="H44">
        <v>0.99750000000000005</v>
      </c>
      <c r="I44">
        <v>3.42</v>
      </c>
      <c r="J44">
        <v>0.6</v>
      </c>
      <c r="K44">
        <v>10.8</v>
      </c>
      <c r="L44">
        <v>6</v>
      </c>
      <c r="M44">
        <v>0.14000000000000001</v>
      </c>
    </row>
    <row r="45" spans="1:13" x14ac:dyDescent="0.25">
      <c r="A45">
        <v>1</v>
      </c>
      <c r="B45">
        <v>8.1</v>
      </c>
      <c r="C45">
        <v>0.38</v>
      </c>
      <c r="D45">
        <v>2.1</v>
      </c>
      <c r="E45">
        <v>6.6000000000000003E-2</v>
      </c>
      <c r="F45">
        <v>13</v>
      </c>
      <c r="G45">
        <v>30</v>
      </c>
      <c r="H45">
        <v>0.99680000000000002</v>
      </c>
      <c r="I45">
        <v>3.23</v>
      </c>
      <c r="J45">
        <v>0.73</v>
      </c>
      <c r="K45">
        <v>9.6999999999999993</v>
      </c>
      <c r="L45">
        <v>7</v>
      </c>
      <c r="M45">
        <v>0.28000000000000003</v>
      </c>
    </row>
    <row r="46" spans="1:13" x14ac:dyDescent="0.25">
      <c r="A46">
        <v>1</v>
      </c>
      <c r="B46">
        <v>5.7</v>
      </c>
      <c r="C46">
        <v>1.1299999999999999</v>
      </c>
      <c r="D46">
        <v>1.5</v>
      </c>
      <c r="E46">
        <v>0.17199999999999999</v>
      </c>
      <c r="F46">
        <v>7</v>
      </c>
      <c r="G46">
        <v>19</v>
      </c>
      <c r="H46">
        <v>0.99399999999999999</v>
      </c>
      <c r="I46">
        <v>3.5</v>
      </c>
      <c r="J46">
        <v>0.48</v>
      </c>
      <c r="K46">
        <v>9.8000000000000007</v>
      </c>
      <c r="L46">
        <v>4</v>
      </c>
      <c r="M46">
        <v>0.09</v>
      </c>
    </row>
    <row r="47" spans="1:13" x14ac:dyDescent="0.25">
      <c r="A47">
        <v>1</v>
      </c>
      <c r="B47">
        <v>7.3</v>
      </c>
      <c r="C47">
        <v>0.45</v>
      </c>
      <c r="D47">
        <v>5.9</v>
      </c>
      <c r="E47">
        <v>7.3999999999999996E-2</v>
      </c>
      <c r="F47">
        <v>12</v>
      </c>
      <c r="G47">
        <v>87</v>
      </c>
      <c r="H47">
        <v>0.99780000000000002</v>
      </c>
      <c r="I47">
        <v>3.33</v>
      </c>
      <c r="J47">
        <v>0.83</v>
      </c>
      <c r="K47">
        <v>10.5</v>
      </c>
      <c r="L47">
        <v>5</v>
      </c>
      <c r="M47">
        <v>0.36</v>
      </c>
    </row>
    <row r="48" spans="1:13" x14ac:dyDescent="0.25">
      <c r="A48">
        <v>1</v>
      </c>
      <c r="B48">
        <v>7.3</v>
      </c>
      <c r="C48">
        <v>0.45</v>
      </c>
      <c r="D48">
        <v>5.9</v>
      </c>
      <c r="E48">
        <v>7.3999999999999996E-2</v>
      </c>
      <c r="F48">
        <v>12</v>
      </c>
      <c r="G48">
        <v>87</v>
      </c>
      <c r="H48">
        <v>0.99780000000000002</v>
      </c>
      <c r="I48">
        <v>3.33</v>
      </c>
      <c r="J48">
        <v>0.83</v>
      </c>
      <c r="K48">
        <v>10.5</v>
      </c>
      <c r="L48">
        <v>5</v>
      </c>
      <c r="M48">
        <v>0.36</v>
      </c>
    </row>
    <row r="49" spans="1:13" x14ac:dyDescent="0.25">
      <c r="A49">
        <v>1</v>
      </c>
      <c r="B49">
        <v>8.8000000000000007</v>
      </c>
      <c r="C49">
        <v>0.61</v>
      </c>
      <c r="D49">
        <v>2.8</v>
      </c>
      <c r="E49">
        <v>8.7999999999999995E-2</v>
      </c>
      <c r="F49">
        <v>17</v>
      </c>
      <c r="G49">
        <v>46</v>
      </c>
      <c r="H49">
        <v>0.99760000000000004</v>
      </c>
      <c r="I49">
        <v>3.26</v>
      </c>
      <c r="J49">
        <v>0.51</v>
      </c>
      <c r="K49">
        <v>9.3000000000000007</v>
      </c>
      <c r="L49">
        <v>4</v>
      </c>
      <c r="M49">
        <v>0.3</v>
      </c>
    </row>
    <row r="50" spans="1:13" x14ac:dyDescent="0.25">
      <c r="A50">
        <v>1</v>
      </c>
      <c r="B50">
        <v>7.5</v>
      </c>
      <c r="C50">
        <v>0.49</v>
      </c>
      <c r="D50">
        <v>2.6</v>
      </c>
      <c r="E50">
        <v>0.33200000000000002</v>
      </c>
      <c r="F50">
        <v>8</v>
      </c>
      <c r="G50">
        <v>14</v>
      </c>
      <c r="H50">
        <v>0.99680000000000002</v>
      </c>
      <c r="I50">
        <v>3.21</v>
      </c>
      <c r="J50">
        <v>0.9</v>
      </c>
      <c r="K50">
        <v>10.5</v>
      </c>
      <c r="L50">
        <v>6</v>
      </c>
      <c r="M50">
        <v>0.2</v>
      </c>
    </row>
    <row r="51" spans="1:13" x14ac:dyDescent="0.25">
      <c r="A51">
        <v>1</v>
      </c>
      <c r="B51">
        <v>8.1</v>
      </c>
      <c r="C51">
        <v>0.66</v>
      </c>
      <c r="D51">
        <v>2.2000000000000002</v>
      </c>
      <c r="E51">
        <v>6.9000000000000006E-2</v>
      </c>
      <c r="F51">
        <v>9</v>
      </c>
      <c r="G51">
        <v>23</v>
      </c>
      <c r="H51">
        <v>0.99680000000000002</v>
      </c>
      <c r="I51">
        <v>3.3</v>
      </c>
      <c r="J51">
        <v>1.2</v>
      </c>
      <c r="K51">
        <v>10.3</v>
      </c>
      <c r="L51">
        <v>5</v>
      </c>
      <c r="M51">
        <v>0.22</v>
      </c>
    </row>
    <row r="52" spans="1:13" x14ac:dyDescent="0.25">
      <c r="A52">
        <v>1</v>
      </c>
      <c r="B52">
        <v>6.8</v>
      </c>
      <c r="C52">
        <v>0.67</v>
      </c>
      <c r="D52">
        <v>1.8</v>
      </c>
      <c r="E52">
        <v>0.05</v>
      </c>
      <c r="F52">
        <v>5</v>
      </c>
      <c r="G52">
        <v>11</v>
      </c>
      <c r="H52">
        <v>0.99619999999999997</v>
      </c>
      <c r="I52">
        <v>3.48</v>
      </c>
      <c r="J52">
        <v>0.52</v>
      </c>
      <c r="K52">
        <v>9.5</v>
      </c>
      <c r="L52">
        <v>5</v>
      </c>
      <c r="M52">
        <v>0.02</v>
      </c>
    </row>
    <row r="53" spans="1:13" x14ac:dyDescent="0.25">
      <c r="A53">
        <v>1</v>
      </c>
      <c r="B53">
        <v>4.5999999999999996</v>
      </c>
      <c r="C53">
        <v>0.52</v>
      </c>
      <c r="D53">
        <v>2.1</v>
      </c>
      <c r="E53">
        <v>5.3999999999999999E-2</v>
      </c>
      <c r="F53">
        <v>8</v>
      </c>
      <c r="G53">
        <v>65</v>
      </c>
      <c r="H53">
        <v>0.99339999999999995</v>
      </c>
      <c r="I53">
        <v>3.9</v>
      </c>
      <c r="J53">
        <v>0.56000000000000005</v>
      </c>
      <c r="K53">
        <v>13.1</v>
      </c>
      <c r="L53">
        <v>4</v>
      </c>
      <c r="M53">
        <v>0.15</v>
      </c>
    </row>
    <row r="54" spans="1:13" x14ac:dyDescent="0.25">
      <c r="A54">
        <v>1</v>
      </c>
      <c r="B54">
        <v>7.7</v>
      </c>
      <c r="C54">
        <v>0.93500000000000005</v>
      </c>
      <c r="D54">
        <v>2.2000000000000002</v>
      </c>
      <c r="E54">
        <v>0.114</v>
      </c>
      <c r="F54">
        <v>22</v>
      </c>
      <c r="G54">
        <v>114</v>
      </c>
      <c r="H54">
        <v>0.997</v>
      </c>
      <c r="I54">
        <v>3.25</v>
      </c>
      <c r="J54">
        <v>0.73</v>
      </c>
      <c r="K54">
        <v>9.1999999999999993</v>
      </c>
      <c r="L54">
        <v>5</v>
      </c>
      <c r="M54">
        <v>0.43</v>
      </c>
    </row>
    <row r="55" spans="1:13" x14ac:dyDescent="0.25">
      <c r="A55">
        <v>1</v>
      </c>
      <c r="B55">
        <v>8.6999999999999993</v>
      </c>
      <c r="C55">
        <v>0.28999999999999998</v>
      </c>
      <c r="D55">
        <v>1.6</v>
      </c>
      <c r="E55">
        <v>0.113</v>
      </c>
      <c r="F55">
        <v>12</v>
      </c>
      <c r="G55">
        <v>37</v>
      </c>
      <c r="H55">
        <v>0.99690000000000001</v>
      </c>
      <c r="I55">
        <v>3.25</v>
      </c>
      <c r="J55">
        <v>0.57999999999999996</v>
      </c>
      <c r="K55">
        <v>9.5</v>
      </c>
      <c r="L55">
        <v>5</v>
      </c>
      <c r="M55">
        <v>0.52</v>
      </c>
    </row>
    <row r="56" spans="1:13" x14ac:dyDescent="0.25">
      <c r="A56">
        <v>1</v>
      </c>
      <c r="B56">
        <v>6.4</v>
      </c>
      <c r="C56">
        <v>0.4</v>
      </c>
      <c r="D56">
        <v>1.6</v>
      </c>
      <c r="E56">
        <v>6.6000000000000003E-2</v>
      </c>
      <c r="F56">
        <v>5</v>
      </c>
      <c r="G56">
        <v>12</v>
      </c>
      <c r="H56">
        <v>0.99580000000000002</v>
      </c>
      <c r="I56">
        <v>3.34</v>
      </c>
      <c r="J56">
        <v>0.56000000000000005</v>
      </c>
      <c r="K56">
        <v>9.1999999999999993</v>
      </c>
      <c r="L56">
        <v>5</v>
      </c>
      <c r="M56">
        <v>0.23</v>
      </c>
    </row>
    <row r="57" spans="1:13" x14ac:dyDescent="0.25">
      <c r="A57">
        <v>1</v>
      </c>
      <c r="B57">
        <v>5.6</v>
      </c>
      <c r="C57">
        <v>0.31</v>
      </c>
      <c r="D57">
        <v>1.4</v>
      </c>
      <c r="E57">
        <v>7.3999999999999996E-2</v>
      </c>
      <c r="F57">
        <v>12</v>
      </c>
      <c r="G57">
        <v>96</v>
      </c>
      <c r="H57">
        <v>0.99539999999999995</v>
      </c>
      <c r="I57">
        <v>3.32</v>
      </c>
      <c r="J57">
        <v>0.57999999999999996</v>
      </c>
      <c r="K57">
        <v>9.1999999999999993</v>
      </c>
      <c r="L57">
        <v>5</v>
      </c>
      <c r="M57">
        <v>0.37</v>
      </c>
    </row>
    <row r="58" spans="1:13" x14ac:dyDescent="0.25">
      <c r="A58">
        <v>1</v>
      </c>
      <c r="B58">
        <v>8.8000000000000007</v>
      </c>
      <c r="C58">
        <v>0.66</v>
      </c>
      <c r="D58">
        <v>1.7</v>
      </c>
      <c r="E58">
        <v>7.3999999999999996E-2</v>
      </c>
      <c r="F58">
        <v>4</v>
      </c>
      <c r="G58">
        <v>23</v>
      </c>
      <c r="H58">
        <v>0.99709999999999999</v>
      </c>
      <c r="I58">
        <v>3.15</v>
      </c>
      <c r="J58">
        <v>0.74</v>
      </c>
      <c r="K58">
        <v>9.1999999999999993</v>
      </c>
      <c r="L58">
        <v>5</v>
      </c>
      <c r="M58">
        <v>0.26</v>
      </c>
    </row>
    <row r="59" spans="1:13" x14ac:dyDescent="0.25">
      <c r="A59">
        <v>1</v>
      </c>
      <c r="B59">
        <v>6.6</v>
      </c>
      <c r="C59">
        <v>0.52</v>
      </c>
      <c r="D59">
        <v>2.2000000000000002</v>
      </c>
      <c r="E59">
        <v>6.9000000000000006E-2</v>
      </c>
      <c r="F59">
        <v>8</v>
      </c>
      <c r="G59">
        <v>15</v>
      </c>
      <c r="H59">
        <v>0.99560000000000004</v>
      </c>
      <c r="I59">
        <v>3.4</v>
      </c>
      <c r="J59">
        <v>0.63</v>
      </c>
      <c r="K59">
        <v>9.4</v>
      </c>
      <c r="L59">
        <v>6</v>
      </c>
      <c r="M59">
        <v>0.04</v>
      </c>
    </row>
    <row r="60" spans="1:13" x14ac:dyDescent="0.25">
      <c r="A60">
        <v>1</v>
      </c>
      <c r="B60">
        <v>6.6</v>
      </c>
      <c r="C60">
        <v>0.5</v>
      </c>
      <c r="D60">
        <v>2.1</v>
      </c>
      <c r="E60">
        <v>6.8000000000000005E-2</v>
      </c>
      <c r="F60">
        <v>6</v>
      </c>
      <c r="G60">
        <v>14</v>
      </c>
      <c r="H60">
        <v>0.99550000000000005</v>
      </c>
      <c r="I60">
        <v>3.39</v>
      </c>
      <c r="J60">
        <v>0.64</v>
      </c>
      <c r="K60">
        <v>9.4</v>
      </c>
      <c r="L60">
        <v>6</v>
      </c>
      <c r="M60">
        <v>0.04</v>
      </c>
    </row>
    <row r="61" spans="1:13" x14ac:dyDescent="0.25">
      <c r="A61">
        <v>1</v>
      </c>
      <c r="B61">
        <v>8.6</v>
      </c>
      <c r="C61">
        <v>0.38</v>
      </c>
      <c r="D61">
        <v>3</v>
      </c>
      <c r="E61">
        <v>8.1000000000000003E-2</v>
      </c>
      <c r="F61">
        <v>30</v>
      </c>
      <c r="G61">
        <v>119</v>
      </c>
      <c r="H61">
        <v>0.997</v>
      </c>
      <c r="I61">
        <v>3.2</v>
      </c>
      <c r="J61">
        <v>0.56000000000000005</v>
      </c>
      <c r="K61">
        <v>9.4</v>
      </c>
      <c r="L61">
        <v>5</v>
      </c>
      <c r="M61">
        <v>0.36</v>
      </c>
    </row>
    <row r="62" spans="1:13" x14ac:dyDescent="0.25">
      <c r="A62">
        <v>1</v>
      </c>
      <c r="B62">
        <v>7.6</v>
      </c>
      <c r="C62">
        <v>0.51</v>
      </c>
      <c r="D62">
        <v>2.8</v>
      </c>
      <c r="E62">
        <v>0.11</v>
      </c>
      <c r="F62">
        <v>33</v>
      </c>
      <c r="G62">
        <v>73</v>
      </c>
      <c r="H62">
        <v>0.99550000000000005</v>
      </c>
      <c r="I62">
        <v>3.17</v>
      </c>
      <c r="J62">
        <v>0.63</v>
      </c>
      <c r="K62">
        <v>10.199999999999999</v>
      </c>
      <c r="L62">
        <v>6</v>
      </c>
      <c r="M62">
        <v>0.15</v>
      </c>
    </row>
    <row r="63" spans="1:13" x14ac:dyDescent="0.25">
      <c r="A63">
        <v>1</v>
      </c>
      <c r="B63">
        <v>7.7</v>
      </c>
      <c r="C63">
        <v>0.62</v>
      </c>
      <c r="D63">
        <v>3.8</v>
      </c>
      <c r="E63">
        <v>8.4000000000000005E-2</v>
      </c>
      <c r="F63">
        <v>25</v>
      </c>
      <c r="G63">
        <v>45</v>
      </c>
      <c r="H63">
        <v>0.99780000000000002</v>
      </c>
      <c r="I63">
        <v>3.34</v>
      </c>
      <c r="J63">
        <v>0.53</v>
      </c>
      <c r="K63">
        <v>9.5</v>
      </c>
      <c r="L63">
        <v>5</v>
      </c>
      <c r="M63">
        <v>0.04</v>
      </c>
    </row>
    <row r="64" spans="1:13" x14ac:dyDescent="0.25">
      <c r="A64">
        <v>1</v>
      </c>
      <c r="B64">
        <v>10.199999999999999</v>
      </c>
      <c r="C64">
        <v>0.42</v>
      </c>
      <c r="D64">
        <v>3.4</v>
      </c>
      <c r="E64">
        <v>7.0000000000000007E-2</v>
      </c>
      <c r="F64">
        <v>4</v>
      </c>
      <c r="G64">
        <v>10</v>
      </c>
      <c r="H64">
        <v>0.99709999999999999</v>
      </c>
      <c r="I64">
        <v>3.04</v>
      </c>
      <c r="J64">
        <v>0.63</v>
      </c>
      <c r="K64">
        <v>9.6</v>
      </c>
      <c r="L64">
        <v>5</v>
      </c>
      <c r="M64">
        <v>0.56999999999999995</v>
      </c>
    </row>
    <row r="65" spans="1:13" x14ac:dyDescent="0.25">
      <c r="A65">
        <v>1</v>
      </c>
      <c r="B65">
        <v>7.5</v>
      </c>
      <c r="C65">
        <v>0.63</v>
      </c>
      <c r="D65">
        <v>5.0999999999999996</v>
      </c>
      <c r="E65">
        <v>0.111</v>
      </c>
      <c r="F65">
        <v>50</v>
      </c>
      <c r="G65">
        <v>110</v>
      </c>
      <c r="H65">
        <v>0.99829999999999997</v>
      </c>
      <c r="I65">
        <v>3.26</v>
      </c>
      <c r="J65">
        <v>0.77</v>
      </c>
      <c r="K65">
        <v>9.4</v>
      </c>
      <c r="L65">
        <v>5</v>
      </c>
      <c r="M65">
        <v>0.12</v>
      </c>
    </row>
    <row r="66" spans="1:13" x14ac:dyDescent="0.25">
      <c r="A66">
        <v>1</v>
      </c>
      <c r="B66">
        <v>7.8</v>
      </c>
      <c r="C66">
        <v>0.59</v>
      </c>
      <c r="D66">
        <v>2.2999999999999998</v>
      </c>
      <c r="E66">
        <v>7.5999999999999998E-2</v>
      </c>
      <c r="F66">
        <v>17</v>
      </c>
      <c r="G66">
        <v>54</v>
      </c>
      <c r="H66">
        <v>0.99750000000000005</v>
      </c>
      <c r="I66">
        <v>3.43</v>
      </c>
      <c r="J66">
        <v>0.59</v>
      </c>
      <c r="K66">
        <v>10</v>
      </c>
      <c r="L66">
        <v>5</v>
      </c>
      <c r="M66">
        <v>0.18</v>
      </c>
    </row>
    <row r="67" spans="1:13" x14ac:dyDescent="0.25">
      <c r="A67">
        <v>1</v>
      </c>
      <c r="B67">
        <v>7.3</v>
      </c>
      <c r="C67">
        <v>0.39</v>
      </c>
      <c r="D67">
        <v>2.4</v>
      </c>
      <c r="E67">
        <v>7.3999999999999996E-2</v>
      </c>
      <c r="F67">
        <v>9</v>
      </c>
      <c r="G67">
        <v>46</v>
      </c>
      <c r="H67">
        <v>0.99619999999999997</v>
      </c>
      <c r="I67">
        <v>3.41</v>
      </c>
      <c r="J67">
        <v>0.54</v>
      </c>
      <c r="K67">
        <v>9.4</v>
      </c>
      <c r="L67">
        <v>6</v>
      </c>
      <c r="M67">
        <v>0.31</v>
      </c>
    </row>
    <row r="68" spans="1:13" x14ac:dyDescent="0.25">
      <c r="A68">
        <v>1</v>
      </c>
      <c r="B68">
        <v>8.8000000000000007</v>
      </c>
      <c r="C68">
        <v>0.4</v>
      </c>
      <c r="D68">
        <v>2.2000000000000002</v>
      </c>
      <c r="E68">
        <v>7.9000000000000001E-2</v>
      </c>
      <c r="F68">
        <v>19</v>
      </c>
      <c r="G68">
        <v>52</v>
      </c>
      <c r="H68">
        <v>0.998</v>
      </c>
      <c r="I68">
        <v>3.44</v>
      </c>
      <c r="J68">
        <v>0.64</v>
      </c>
      <c r="K68">
        <v>9.1999999999999993</v>
      </c>
      <c r="L68">
        <v>5</v>
      </c>
      <c r="M68">
        <v>0.4</v>
      </c>
    </row>
    <row r="69" spans="1:13" x14ac:dyDescent="0.25">
      <c r="A69">
        <v>1</v>
      </c>
      <c r="B69">
        <v>7.7</v>
      </c>
      <c r="C69">
        <v>0.69</v>
      </c>
      <c r="D69">
        <v>1.8</v>
      </c>
      <c r="E69">
        <v>0.115</v>
      </c>
      <c r="F69">
        <v>20</v>
      </c>
      <c r="G69">
        <v>112</v>
      </c>
      <c r="H69">
        <v>0.99680000000000002</v>
      </c>
      <c r="I69">
        <v>3.21</v>
      </c>
      <c r="J69">
        <v>0.71</v>
      </c>
      <c r="K69">
        <v>9.3000000000000007</v>
      </c>
      <c r="L69">
        <v>5</v>
      </c>
      <c r="M69">
        <v>0.49</v>
      </c>
    </row>
    <row r="70" spans="1:13" x14ac:dyDescent="0.25">
      <c r="A70">
        <v>1</v>
      </c>
      <c r="B70">
        <v>7.5</v>
      </c>
      <c r="C70">
        <v>0.52</v>
      </c>
      <c r="D70">
        <v>1.9</v>
      </c>
      <c r="E70">
        <v>8.5000000000000006E-2</v>
      </c>
      <c r="F70">
        <v>12</v>
      </c>
      <c r="G70">
        <v>35</v>
      </c>
      <c r="H70">
        <v>0.99680000000000002</v>
      </c>
      <c r="I70">
        <v>3.38</v>
      </c>
      <c r="J70">
        <v>0.62</v>
      </c>
      <c r="K70">
        <v>9.5</v>
      </c>
      <c r="L70">
        <v>7</v>
      </c>
      <c r="M70">
        <v>0.16</v>
      </c>
    </row>
    <row r="71" spans="1:13" x14ac:dyDescent="0.25">
      <c r="A71">
        <v>1</v>
      </c>
      <c r="B71">
        <v>7</v>
      </c>
      <c r="C71">
        <v>0.73499999999999999</v>
      </c>
      <c r="D71">
        <v>2</v>
      </c>
      <c r="E71">
        <v>8.1000000000000003E-2</v>
      </c>
      <c r="F71">
        <v>13</v>
      </c>
      <c r="G71">
        <v>54</v>
      </c>
      <c r="H71">
        <v>0.99660000000000004</v>
      </c>
      <c r="I71">
        <v>3.39</v>
      </c>
      <c r="J71">
        <v>0.56999999999999995</v>
      </c>
      <c r="K71">
        <v>9.8000000000000007</v>
      </c>
      <c r="L71">
        <v>5</v>
      </c>
      <c r="M71">
        <v>0.05</v>
      </c>
    </row>
    <row r="72" spans="1:13" x14ac:dyDescent="0.25">
      <c r="A72">
        <v>1</v>
      </c>
      <c r="B72">
        <v>7.2</v>
      </c>
      <c r="C72">
        <v>0.72499999999999998</v>
      </c>
      <c r="D72">
        <v>4.6500000000000004</v>
      </c>
      <c r="E72">
        <v>8.5999999999999993E-2</v>
      </c>
      <c r="F72">
        <v>4</v>
      </c>
      <c r="G72">
        <v>11</v>
      </c>
      <c r="H72">
        <v>0.99619999999999997</v>
      </c>
      <c r="I72">
        <v>3.41</v>
      </c>
      <c r="J72">
        <v>0.39</v>
      </c>
      <c r="K72">
        <v>10.9</v>
      </c>
      <c r="L72">
        <v>5</v>
      </c>
      <c r="M72">
        <v>0.05</v>
      </c>
    </row>
    <row r="73" spans="1:13" x14ac:dyDescent="0.25">
      <c r="A73">
        <v>1</v>
      </c>
      <c r="B73">
        <v>7.2</v>
      </c>
      <c r="C73">
        <v>0.72499999999999998</v>
      </c>
      <c r="D73">
        <v>4.6500000000000004</v>
      </c>
      <c r="E73">
        <v>8.5999999999999993E-2</v>
      </c>
      <c r="F73">
        <v>4</v>
      </c>
      <c r="G73">
        <v>11</v>
      </c>
      <c r="H73">
        <v>0.99619999999999997</v>
      </c>
      <c r="I73">
        <v>3.41</v>
      </c>
      <c r="J73">
        <v>0.39</v>
      </c>
      <c r="K73">
        <v>10.9</v>
      </c>
      <c r="L73">
        <v>5</v>
      </c>
      <c r="M73">
        <v>0.05</v>
      </c>
    </row>
    <row r="74" spans="1:13" x14ac:dyDescent="0.25">
      <c r="A74">
        <v>1</v>
      </c>
      <c r="B74">
        <v>7.5</v>
      </c>
      <c r="C74">
        <v>0.52</v>
      </c>
      <c r="D74">
        <v>1.5</v>
      </c>
      <c r="E74">
        <v>7.9000000000000001E-2</v>
      </c>
      <c r="F74">
        <v>11</v>
      </c>
      <c r="G74">
        <v>39</v>
      </c>
      <c r="H74">
        <v>0.99680000000000002</v>
      </c>
      <c r="I74">
        <v>3.42</v>
      </c>
      <c r="J74">
        <v>0.57999999999999996</v>
      </c>
      <c r="K74">
        <v>9.6</v>
      </c>
      <c r="L74">
        <v>5</v>
      </c>
      <c r="M74">
        <v>0.11</v>
      </c>
    </row>
    <row r="75" spans="1:13" x14ac:dyDescent="0.25">
      <c r="A75">
        <v>1</v>
      </c>
      <c r="B75">
        <v>6.6</v>
      </c>
      <c r="C75">
        <v>0.70499999999999996</v>
      </c>
      <c r="D75">
        <v>1.6</v>
      </c>
      <c r="E75">
        <v>7.5999999999999998E-2</v>
      </c>
      <c r="F75">
        <v>6</v>
      </c>
      <c r="G75">
        <v>15</v>
      </c>
      <c r="H75">
        <v>0.99619999999999997</v>
      </c>
      <c r="I75">
        <v>3.44</v>
      </c>
      <c r="J75">
        <v>0.57999999999999996</v>
      </c>
      <c r="K75">
        <v>10.7</v>
      </c>
      <c r="L75">
        <v>5</v>
      </c>
      <c r="M75">
        <v>7.0000000000000007E-2</v>
      </c>
    </row>
    <row r="76" spans="1:13" x14ac:dyDescent="0.25">
      <c r="A76">
        <v>1</v>
      </c>
      <c r="B76">
        <v>9.3000000000000007</v>
      </c>
      <c r="C76">
        <v>0.32</v>
      </c>
      <c r="D76">
        <v>2</v>
      </c>
      <c r="E76">
        <v>7.3999999999999996E-2</v>
      </c>
      <c r="F76">
        <v>27</v>
      </c>
      <c r="G76">
        <v>65</v>
      </c>
      <c r="H76">
        <v>0.99690000000000001</v>
      </c>
      <c r="I76">
        <v>3.28</v>
      </c>
      <c r="J76">
        <v>0.79</v>
      </c>
      <c r="K76">
        <v>10.7</v>
      </c>
      <c r="L76">
        <v>5</v>
      </c>
      <c r="M76">
        <v>0.56999999999999995</v>
      </c>
    </row>
    <row r="77" spans="1:13" x14ac:dyDescent="0.25">
      <c r="A77">
        <v>1</v>
      </c>
      <c r="B77">
        <v>8</v>
      </c>
      <c r="C77">
        <v>0.70499999999999996</v>
      </c>
      <c r="D77">
        <v>1.9</v>
      </c>
      <c r="E77">
        <v>7.3999999999999996E-2</v>
      </c>
      <c r="F77">
        <v>8</v>
      </c>
      <c r="G77">
        <v>19</v>
      </c>
      <c r="H77">
        <v>0.99619999999999997</v>
      </c>
      <c r="I77">
        <v>3.34</v>
      </c>
      <c r="J77">
        <v>0.95</v>
      </c>
      <c r="K77">
        <v>10.5</v>
      </c>
      <c r="L77">
        <v>6</v>
      </c>
      <c r="M77">
        <v>0.05</v>
      </c>
    </row>
    <row r="78" spans="1:13" x14ac:dyDescent="0.25">
      <c r="A78">
        <v>1</v>
      </c>
      <c r="B78">
        <v>7.7</v>
      </c>
      <c r="C78">
        <v>0.63</v>
      </c>
      <c r="D78">
        <v>1.9</v>
      </c>
      <c r="E78">
        <v>7.5999999999999998E-2</v>
      </c>
      <c r="F78">
        <v>15</v>
      </c>
      <c r="G78">
        <v>27</v>
      </c>
      <c r="H78">
        <v>0.99670000000000003</v>
      </c>
      <c r="I78">
        <v>3.32</v>
      </c>
      <c r="J78">
        <v>0.54</v>
      </c>
      <c r="K78">
        <v>9.5</v>
      </c>
      <c r="L78">
        <v>6</v>
      </c>
      <c r="M78">
        <v>0.08</v>
      </c>
    </row>
    <row r="79" spans="1:13" x14ac:dyDescent="0.25">
      <c r="A79">
        <v>1</v>
      </c>
      <c r="B79">
        <v>7.7</v>
      </c>
      <c r="C79">
        <v>0.67</v>
      </c>
      <c r="D79">
        <v>2.1</v>
      </c>
      <c r="E79">
        <v>8.7999999999999995E-2</v>
      </c>
      <c r="F79">
        <v>17</v>
      </c>
      <c r="G79">
        <v>96</v>
      </c>
      <c r="H79">
        <v>0.99619999999999997</v>
      </c>
      <c r="I79">
        <v>3.32</v>
      </c>
      <c r="J79">
        <v>0.48</v>
      </c>
      <c r="K79">
        <v>9.5</v>
      </c>
      <c r="L79">
        <v>5</v>
      </c>
      <c r="M79">
        <v>0.23</v>
      </c>
    </row>
    <row r="80" spans="1:13" x14ac:dyDescent="0.25">
      <c r="A80">
        <v>1</v>
      </c>
      <c r="B80">
        <v>7.7</v>
      </c>
      <c r="C80">
        <v>0.69</v>
      </c>
      <c r="D80">
        <v>1.9</v>
      </c>
      <c r="E80">
        <v>8.4000000000000005E-2</v>
      </c>
      <c r="F80">
        <v>18</v>
      </c>
      <c r="G80">
        <v>94</v>
      </c>
      <c r="H80">
        <v>0.99609999999999999</v>
      </c>
      <c r="I80">
        <v>3.31</v>
      </c>
      <c r="J80">
        <v>0.48</v>
      </c>
      <c r="K80">
        <v>9.5</v>
      </c>
      <c r="L80">
        <v>5</v>
      </c>
      <c r="M80">
        <v>0.22</v>
      </c>
    </row>
    <row r="81" spans="1:16" x14ac:dyDescent="0.25">
      <c r="A81">
        <v>1</v>
      </c>
      <c r="B81">
        <v>8.3000000000000007</v>
      </c>
      <c r="C81">
        <v>0.67500000000000004</v>
      </c>
      <c r="D81">
        <v>2.1</v>
      </c>
      <c r="E81">
        <v>8.4000000000000005E-2</v>
      </c>
      <c r="F81">
        <v>11</v>
      </c>
      <c r="G81">
        <v>43</v>
      </c>
      <c r="H81">
        <v>0.99760000000000004</v>
      </c>
      <c r="I81">
        <v>3.31</v>
      </c>
      <c r="J81">
        <v>0.53</v>
      </c>
      <c r="K81">
        <v>9.1999999999999993</v>
      </c>
      <c r="L81">
        <v>4</v>
      </c>
      <c r="M81">
        <v>0.26</v>
      </c>
    </row>
    <row r="82" spans="1:16" x14ac:dyDescent="0.25">
      <c r="A82">
        <v>1</v>
      </c>
      <c r="B82">
        <v>9.6999999999999993</v>
      </c>
      <c r="C82">
        <v>0.32</v>
      </c>
      <c r="D82">
        <v>2.5</v>
      </c>
      <c r="E82">
        <v>9.4E-2</v>
      </c>
      <c r="F82">
        <v>28</v>
      </c>
      <c r="G82">
        <v>83</v>
      </c>
      <c r="H82">
        <v>0.99839999999999995</v>
      </c>
      <c r="I82">
        <v>3.28</v>
      </c>
      <c r="J82">
        <v>0.82</v>
      </c>
      <c r="K82">
        <v>9.6</v>
      </c>
      <c r="L82">
        <v>5</v>
      </c>
      <c r="M82">
        <v>0.54</v>
      </c>
    </row>
    <row r="83" spans="1:16" x14ac:dyDescent="0.25">
      <c r="A83">
        <v>1</v>
      </c>
      <c r="B83">
        <v>8.8000000000000007</v>
      </c>
      <c r="C83">
        <v>0.41</v>
      </c>
      <c r="D83">
        <v>2.2000000000000002</v>
      </c>
      <c r="E83">
        <v>9.2999999999999999E-2</v>
      </c>
      <c r="F83">
        <v>9</v>
      </c>
      <c r="G83">
        <v>42</v>
      </c>
      <c r="H83">
        <v>0.99860000000000004</v>
      </c>
      <c r="I83">
        <v>3.54</v>
      </c>
      <c r="J83">
        <v>0.66</v>
      </c>
      <c r="K83">
        <v>10.5</v>
      </c>
      <c r="L83">
        <v>5</v>
      </c>
      <c r="M83">
        <v>0.64</v>
      </c>
    </row>
    <row r="84" spans="1:16" x14ac:dyDescent="0.25">
      <c r="A84">
        <v>1</v>
      </c>
      <c r="B84">
        <v>8.8000000000000007</v>
      </c>
      <c r="C84">
        <v>0.41</v>
      </c>
      <c r="D84">
        <v>2.2000000000000002</v>
      </c>
      <c r="E84">
        <v>9.2999999999999999E-2</v>
      </c>
      <c r="F84">
        <v>9</v>
      </c>
      <c r="G84">
        <v>42</v>
      </c>
      <c r="H84">
        <v>0.99860000000000004</v>
      </c>
      <c r="I84">
        <v>3.54</v>
      </c>
      <c r="J84">
        <v>0.66</v>
      </c>
      <c r="K84">
        <v>10.5</v>
      </c>
      <c r="L84">
        <v>5</v>
      </c>
      <c r="M84">
        <v>0.64</v>
      </c>
    </row>
    <row r="85" spans="1:16" x14ac:dyDescent="0.25">
      <c r="A85">
        <v>1</v>
      </c>
      <c r="B85">
        <v>6.8</v>
      </c>
      <c r="C85">
        <v>0.78500000000000003</v>
      </c>
      <c r="D85">
        <v>2.4</v>
      </c>
      <c r="E85">
        <v>0.104</v>
      </c>
      <c r="F85">
        <v>14</v>
      </c>
      <c r="G85">
        <v>30</v>
      </c>
      <c r="H85">
        <v>0.99660000000000004</v>
      </c>
      <c r="I85">
        <v>3.52</v>
      </c>
      <c r="J85">
        <v>0.55000000000000004</v>
      </c>
      <c r="K85">
        <v>10.7</v>
      </c>
      <c r="L85">
        <v>6</v>
      </c>
      <c r="M85">
        <v>0</v>
      </c>
    </row>
    <row r="86" spans="1:16" x14ac:dyDescent="0.25">
      <c r="A86">
        <v>1</v>
      </c>
      <c r="B86">
        <v>6.7</v>
      </c>
      <c r="C86">
        <v>0.75</v>
      </c>
      <c r="D86">
        <v>2</v>
      </c>
      <c r="E86">
        <v>8.5999999999999993E-2</v>
      </c>
      <c r="F86">
        <v>12</v>
      </c>
      <c r="G86">
        <v>80</v>
      </c>
      <c r="H86">
        <v>0.99580000000000002</v>
      </c>
      <c r="I86">
        <v>3.38</v>
      </c>
      <c r="J86">
        <v>0.52</v>
      </c>
      <c r="K86">
        <v>10.1</v>
      </c>
      <c r="L86">
        <v>5</v>
      </c>
      <c r="M86">
        <v>0.12</v>
      </c>
    </row>
    <row r="87" spans="1:16" x14ac:dyDescent="0.25">
      <c r="A87">
        <v>1</v>
      </c>
      <c r="B87">
        <v>8.3000000000000007</v>
      </c>
      <c r="C87">
        <v>0.625</v>
      </c>
      <c r="D87">
        <v>1.5</v>
      </c>
      <c r="E87">
        <v>0.08</v>
      </c>
      <c r="F87">
        <v>27</v>
      </c>
      <c r="G87">
        <v>119</v>
      </c>
      <c r="H87">
        <v>0.99719999999999998</v>
      </c>
      <c r="I87">
        <v>3.16</v>
      </c>
      <c r="J87">
        <v>1.1200000000000001</v>
      </c>
      <c r="K87">
        <v>9.1</v>
      </c>
      <c r="L87">
        <v>4</v>
      </c>
      <c r="M87">
        <v>0.2</v>
      </c>
    </row>
    <row r="92" spans="1:16" x14ac:dyDescent="0.25">
      <c r="K92" s="17" t="s">
        <v>62</v>
      </c>
      <c r="L92" s="18" t="s">
        <v>66</v>
      </c>
      <c r="M92" s="18" t="s">
        <v>51</v>
      </c>
      <c r="N92" s="18" t="s">
        <v>70</v>
      </c>
      <c r="O92" s="18" t="s">
        <v>67</v>
      </c>
      <c r="P92" s="18" t="s">
        <v>68</v>
      </c>
    </row>
    <row r="93" spans="1:16" x14ac:dyDescent="0.25">
      <c r="K93">
        <f t="array" ref="K93:K103">MMULT(MINVERSE(MMULT(XC_T,XC)),MMULT(XC_T,Y))</f>
        <v>23.157528263982385</v>
      </c>
      <c r="L93">
        <f t="array" ref="L93:L103">MMULT(MINVERSE(MMULT(XC_T,XC)),MMULT(XC_T,M8:M87))</f>
        <v>19.610689052372436</v>
      </c>
      <c r="M93">
        <f t="array" ref="M93:M172">MMULT(XC,K93:K103)</f>
        <v>4.9797824937568755</v>
      </c>
      <c r="N93">
        <f t="array" ref="N93:N172">MMULT(XC,L93:L103)</f>
        <v>9.1951836004050644E-2</v>
      </c>
      <c r="O93">
        <f>L8-M93</f>
        <v>2.0217506243124461E-2</v>
      </c>
      <c r="P93">
        <f t="array" ref="P93">M8-N93</f>
        <v>-9.1951836004050644E-2</v>
      </c>
    </row>
    <row r="94" spans="1:16" x14ac:dyDescent="0.25">
      <c r="K94">
        <v>-4.3466821541443323E-2</v>
      </c>
      <c r="L94">
        <v>0.10179325674471684</v>
      </c>
      <c r="M94">
        <v>5.2486175045283963</v>
      </c>
      <c r="N94">
        <v>-2.0684827040909008E-2</v>
      </c>
      <c r="O94">
        <f t="shared" ref="O94:O109" si="0">L9-M94</f>
        <v>-0.24861750452839626</v>
      </c>
      <c r="P94">
        <f t="array" ref="P94">M9-N94</f>
        <v>2.0684827040909008E-2</v>
      </c>
    </row>
    <row r="95" spans="1:16" x14ac:dyDescent="0.25">
      <c r="K95">
        <v>-1.0082680246866431</v>
      </c>
      <c r="L95">
        <v>-0.55653735107843549</v>
      </c>
      <c r="M95">
        <v>5.1269142918255408</v>
      </c>
      <c r="N95">
        <v>8.3472223357002523E-2</v>
      </c>
      <c r="O95">
        <f t="shared" si="0"/>
        <v>-0.12691429182554081</v>
      </c>
      <c r="P95">
        <f t="array" ref="P95">M10-N95</f>
        <v>-4.3472223357002522E-2</v>
      </c>
    </row>
    <row r="96" spans="1:16" x14ac:dyDescent="0.25">
      <c r="K96">
        <v>-3.2413392884933501E-3</v>
      </c>
      <c r="L96">
        <v>5.9650903642323172E-3</v>
      </c>
      <c r="M96">
        <v>5.5820415784878579</v>
      </c>
      <c r="N96">
        <v>0.62743642371159414</v>
      </c>
      <c r="O96">
        <f t="shared" si="0"/>
        <v>0.41795842151214213</v>
      </c>
      <c r="P96">
        <f t="array" ref="P96">M11-N96</f>
        <v>-6.7436423711594085E-2</v>
      </c>
    </row>
    <row r="97" spans="11:16" x14ac:dyDescent="0.25">
      <c r="K97">
        <v>-0.33131162303135397</v>
      </c>
      <c r="L97">
        <v>0.57004968611079221</v>
      </c>
      <c r="M97">
        <v>4.9797824937568755</v>
      </c>
      <c r="N97">
        <v>9.1951836004050644E-2</v>
      </c>
      <c r="O97">
        <f t="shared" si="0"/>
        <v>2.0217506243124461E-2</v>
      </c>
      <c r="P97">
        <f t="array" ref="P97">M12-N97</f>
        <v>-9.1951836004050644E-2</v>
      </c>
    </row>
    <row r="98" spans="11:16" x14ac:dyDescent="0.25">
      <c r="K98">
        <v>3.4740637009186948E-2</v>
      </c>
      <c r="L98">
        <v>-6.5637614274960399E-3</v>
      </c>
      <c r="M98">
        <v>5.0140381399200571</v>
      </c>
      <c r="N98">
        <v>0.11634095007480459</v>
      </c>
      <c r="O98">
        <f t="shared" si="0"/>
        <v>-1.4038139920057091E-2</v>
      </c>
      <c r="P98">
        <f t="array" ref="P98">M13-N98</f>
        <v>-0.11634095007480459</v>
      </c>
    </row>
    <row r="99" spans="11:16" x14ac:dyDescent="0.25">
      <c r="K99">
        <v>-1.2701965732422327E-2</v>
      </c>
      <c r="L99">
        <v>2.7369502675233734E-3</v>
      </c>
      <c r="M99">
        <v>5.1714786654320815</v>
      </c>
      <c r="N99">
        <v>0.18655033555687595</v>
      </c>
      <c r="O99">
        <f t="shared" si="0"/>
        <v>-0.17147866543208146</v>
      </c>
      <c r="P99">
        <f t="array" ref="P99">M14-N99</f>
        <v>-0.12655033555687595</v>
      </c>
    </row>
    <row r="100" spans="11:16" x14ac:dyDescent="0.25">
      <c r="K100">
        <v>-14.664550304121803</v>
      </c>
      <c r="L100">
        <v>-21.213558855552947</v>
      </c>
      <c r="M100">
        <v>5.6635771914505675</v>
      </c>
      <c r="N100">
        <v>5.8111020183587353E-2</v>
      </c>
      <c r="O100">
        <f t="shared" si="0"/>
        <v>1.3364228085494325</v>
      </c>
      <c r="P100">
        <f t="array" ref="P100">M15-N100</f>
        <v>-5.8111020183587353E-2</v>
      </c>
    </row>
    <row r="101" spans="11:16" x14ac:dyDescent="0.25">
      <c r="K101">
        <v>-1.1435133988784401</v>
      </c>
      <c r="L101">
        <v>0.32666462752639092</v>
      </c>
      <c r="M101">
        <v>5.4196728944931225</v>
      </c>
      <c r="N101">
        <v>0.14093511147256729</v>
      </c>
      <c r="O101">
        <f t="shared" si="0"/>
        <v>1.5803271055068775</v>
      </c>
      <c r="P101">
        <f t="array" ref="P101">M16-N101</f>
        <v>-0.12093511147256729</v>
      </c>
    </row>
    <row r="102" spans="11:16" x14ac:dyDescent="0.25">
      <c r="K102">
        <v>-0.27229607913062637</v>
      </c>
      <c r="L102">
        <v>9.4401106106705157E-2</v>
      </c>
      <c r="M102">
        <v>4.8298138591805859</v>
      </c>
      <c r="N102">
        <v>0.35387203699069802</v>
      </c>
      <c r="O102">
        <f t="shared" si="0"/>
        <v>0.17018614081941408</v>
      </c>
      <c r="P102">
        <f t="array" ref="P102">M17-N102</f>
        <v>6.1279630093019621E-3</v>
      </c>
    </row>
    <row r="103" spans="11:16" x14ac:dyDescent="0.25">
      <c r="K103">
        <v>0.18396388405221842</v>
      </c>
      <c r="L103">
        <v>1.0093630084213601E-3</v>
      </c>
      <c r="M103">
        <v>5.1292935040671681</v>
      </c>
      <c r="N103">
        <v>0.12052898813797328</v>
      </c>
      <c r="O103">
        <f t="shared" si="0"/>
        <v>-0.12929350406716811</v>
      </c>
      <c r="P103">
        <f t="array" ref="P103">M18-N103</f>
        <v>-4.0528988137973274E-2</v>
      </c>
    </row>
    <row r="104" spans="11:16" x14ac:dyDescent="0.25">
      <c r="M104">
        <v>4.8298138591805859</v>
      </c>
      <c r="N104">
        <v>0.35387203699069802</v>
      </c>
      <c r="O104">
        <f t="shared" si="0"/>
        <v>0.17018614081941408</v>
      </c>
      <c r="P104">
        <f t="array" ref="P104">M19-N104</f>
        <v>6.1279630093019621E-3</v>
      </c>
    </row>
    <row r="105" spans="11:16" x14ac:dyDescent="0.25">
      <c r="M105">
        <v>5.0706987203866252</v>
      </c>
      <c r="N105">
        <v>9.1098334247236581E-2</v>
      </c>
      <c r="O105">
        <f t="shared" si="0"/>
        <v>-7.0698720386625169E-2</v>
      </c>
      <c r="P105">
        <f t="array" ref="P105">M20-N105</f>
        <v>-9.1098334247236581E-2</v>
      </c>
    </row>
    <row r="106" spans="11:16" x14ac:dyDescent="0.25">
      <c r="M106">
        <v>4.999809927612155</v>
      </c>
      <c r="N106">
        <v>0.22299019664412012</v>
      </c>
      <c r="O106">
        <f t="shared" si="0"/>
        <v>1.9007238784496394E-4</v>
      </c>
      <c r="P106">
        <f t="array" ref="P106">M21-N106</f>
        <v>6.700980335587986E-2</v>
      </c>
    </row>
    <row r="107" spans="11:16" x14ac:dyDescent="0.25">
      <c r="M107">
        <v>5.2349724447780615</v>
      </c>
      <c r="N107">
        <v>0.29089362531206198</v>
      </c>
      <c r="O107">
        <f t="shared" si="0"/>
        <v>-0.23497244477806145</v>
      </c>
      <c r="P107">
        <f t="array" ref="P107">M22-N107</f>
        <v>-0.11089362531206198</v>
      </c>
    </row>
    <row r="108" spans="11:16" x14ac:dyDescent="0.25">
      <c r="M108">
        <v>5.1387397084356357</v>
      </c>
      <c r="N108">
        <v>0.31083115004248563</v>
      </c>
      <c r="O108">
        <f t="shared" si="0"/>
        <v>-0.13873970843563566</v>
      </c>
      <c r="P108">
        <f t="array" ref="P108">M23-N108</f>
        <v>-0.12083115004248562</v>
      </c>
    </row>
    <row r="109" spans="11:16" x14ac:dyDescent="0.25">
      <c r="M109">
        <v>5.7117642875341748</v>
      </c>
      <c r="N109">
        <v>0.44705282667573543</v>
      </c>
      <c r="O109">
        <f t="shared" si="0"/>
        <v>1.2882357124658252</v>
      </c>
      <c r="P109">
        <f t="array" ref="P109">M24-N109</f>
        <v>0.11294717332426463</v>
      </c>
    </row>
    <row r="110" spans="11:16" x14ac:dyDescent="0.25">
      <c r="M110">
        <v>5.1462987994754075</v>
      </c>
      <c r="N110">
        <v>0.3921935018368552</v>
      </c>
      <c r="O110">
        <f t="shared" ref="O110:O125" si="1">L25-M110</f>
        <v>-0.14629879947540747</v>
      </c>
      <c r="P110">
        <f t="array" ref="P110">M25-N110</f>
        <v>-0.11219350183685517</v>
      </c>
    </row>
    <row r="111" spans="11:16" x14ac:dyDescent="0.25">
      <c r="M111">
        <v>5.0663569287398289</v>
      </c>
      <c r="N111">
        <v>0.15286943358825478</v>
      </c>
      <c r="O111">
        <f t="shared" si="1"/>
        <v>-1.0663569287398289</v>
      </c>
      <c r="P111">
        <f t="array" ref="P111">M26-N111</f>
        <v>-7.2869433588254776E-2</v>
      </c>
    </row>
    <row r="112" spans="11:16" x14ac:dyDescent="0.25">
      <c r="M112">
        <v>5.5549807169226497</v>
      </c>
      <c r="N112">
        <v>0.44007618349608757</v>
      </c>
      <c r="O112">
        <f t="shared" si="1"/>
        <v>0.44501928307735028</v>
      </c>
      <c r="P112">
        <f t="array" ref="P112">M27-N112</f>
        <v>6.9923816503912439E-2</v>
      </c>
    </row>
    <row r="113" spans="13:16" x14ac:dyDescent="0.25">
      <c r="M113">
        <v>5.853679133265949</v>
      </c>
      <c r="N113">
        <v>0.44394796191832814</v>
      </c>
      <c r="O113">
        <f t="shared" si="1"/>
        <v>0.14632086673405098</v>
      </c>
      <c r="P113">
        <f t="array" ref="P113">M28-N113</f>
        <v>3.6052038081671844E-2</v>
      </c>
    </row>
    <row r="114" spans="13:16" x14ac:dyDescent="0.25">
      <c r="M114">
        <v>5.2406642876419545</v>
      </c>
      <c r="N114">
        <v>0.31672555440325778</v>
      </c>
      <c r="O114">
        <f t="shared" si="1"/>
        <v>-0.24066428764195447</v>
      </c>
      <c r="P114">
        <f t="array" ref="P114">M29-N114</f>
        <v>-6.725554403257783E-3</v>
      </c>
    </row>
    <row r="115" spans="13:16" x14ac:dyDescent="0.25">
      <c r="M115">
        <v>5.4779527452338135</v>
      </c>
      <c r="N115">
        <v>0.27073174557758711</v>
      </c>
      <c r="O115">
        <f t="shared" si="1"/>
        <v>-0.47795274523381348</v>
      </c>
      <c r="P115">
        <f t="array" ref="P115">M30-N115</f>
        <v>-6.0731745577587121E-2</v>
      </c>
    </row>
    <row r="116" spans="13:16" x14ac:dyDescent="0.25">
      <c r="M116">
        <v>5.0627400916542351</v>
      </c>
      <c r="N116">
        <v>0.33850612978093036</v>
      </c>
      <c r="O116">
        <f t="shared" si="1"/>
        <v>-6.2740091654235108E-2</v>
      </c>
      <c r="P116">
        <f t="array" ref="P116">M31-N116</f>
        <v>-0.22850612978093038</v>
      </c>
    </row>
    <row r="117" spans="13:16" x14ac:dyDescent="0.25">
      <c r="M117">
        <v>5.7128624752703105</v>
      </c>
      <c r="N117">
        <v>0.1689047676259568</v>
      </c>
      <c r="O117">
        <f t="shared" si="1"/>
        <v>0.28713752472968945</v>
      </c>
      <c r="P117">
        <f t="array" ref="P117">M32-N117</f>
        <v>-2.8904767625956784E-2</v>
      </c>
    </row>
    <row r="118" spans="13:16" x14ac:dyDescent="0.25">
      <c r="M118">
        <v>5.6899054864176799</v>
      </c>
      <c r="N118">
        <v>0.11485429542619077</v>
      </c>
      <c r="O118">
        <f t="shared" si="1"/>
        <v>-0.6899054864176799</v>
      </c>
      <c r="P118">
        <f t="array" ref="P118">M33-N118</f>
        <v>4.5145704573809231E-2</v>
      </c>
    </row>
    <row r="119" spans="13:16" x14ac:dyDescent="0.25">
      <c r="M119">
        <v>5.6081453650857807</v>
      </c>
      <c r="N119">
        <v>0.2201282820350578</v>
      </c>
      <c r="O119">
        <f t="shared" si="1"/>
        <v>-0.60814536508578065</v>
      </c>
      <c r="P119">
        <f t="array" ref="P119">M34-N119</f>
        <v>1.9871717964942193E-2</v>
      </c>
    </row>
    <row r="120" spans="13:16" x14ac:dyDescent="0.25">
      <c r="M120">
        <v>5.4779527452338135</v>
      </c>
      <c r="N120">
        <v>0.27073174557758711</v>
      </c>
      <c r="O120">
        <f t="shared" si="1"/>
        <v>-0.47795274523381348</v>
      </c>
      <c r="P120">
        <f t="array" ref="P120">M35-N120</f>
        <v>-6.0731745577587121E-2</v>
      </c>
    </row>
    <row r="121" spans="13:16" x14ac:dyDescent="0.25">
      <c r="M121">
        <v>5.1301967857043742</v>
      </c>
      <c r="N121">
        <v>3.989188935054383E-2</v>
      </c>
      <c r="O121">
        <f t="shared" si="1"/>
        <v>-0.13019678570437421</v>
      </c>
      <c r="P121">
        <f t="array" ref="P121">M36-N121</f>
        <v>-3.989188935054383E-2</v>
      </c>
    </row>
    <row r="122" spans="13:16" x14ac:dyDescent="0.25">
      <c r="M122">
        <v>5.3745557585140036</v>
      </c>
      <c r="N122">
        <v>0.12819003883732674</v>
      </c>
      <c r="O122">
        <f t="shared" si="1"/>
        <v>0.62544424148599642</v>
      </c>
      <c r="P122">
        <f t="array" ref="P122">M37-N122</f>
        <v>-0.12819003883732674</v>
      </c>
    </row>
    <row r="123" spans="13:16" x14ac:dyDescent="0.25">
      <c r="M123">
        <v>4.9747496004562048</v>
      </c>
      <c r="N123">
        <v>0.12597353472805831</v>
      </c>
      <c r="O123">
        <f t="shared" si="1"/>
        <v>2.5250399543795155E-2</v>
      </c>
      <c r="P123">
        <f t="array" ref="P123">M38-N123</f>
        <v>-5.59735347280583E-2</v>
      </c>
    </row>
    <row r="124" spans="13:16" x14ac:dyDescent="0.25">
      <c r="M124">
        <v>5.6419350245408957</v>
      </c>
      <c r="N124">
        <v>1.6801524035251741E-2</v>
      </c>
      <c r="O124">
        <f t="shared" si="1"/>
        <v>0.35806497545910432</v>
      </c>
      <c r="P124">
        <f t="array" ref="P124">M39-N124</f>
        <v>-1.6801524035251741E-2</v>
      </c>
    </row>
    <row r="125" spans="13:16" x14ac:dyDescent="0.25">
      <c r="M125">
        <v>4.5706739152706808</v>
      </c>
      <c r="N125">
        <v>0.32918451032738621</v>
      </c>
      <c r="O125">
        <f t="shared" si="1"/>
        <v>0.42932608472931921</v>
      </c>
      <c r="P125">
        <f t="array" ref="P125">M40-N125</f>
        <v>-0.20918451032738622</v>
      </c>
    </row>
    <row r="126" spans="13:16" x14ac:dyDescent="0.25">
      <c r="M126">
        <v>5.5123594900226536</v>
      </c>
      <c r="N126">
        <v>3.3274123663134564E-2</v>
      </c>
      <c r="O126">
        <f t="shared" ref="O126:O141" si="2">L41-M126</f>
        <v>0.48764050997734643</v>
      </c>
      <c r="P126">
        <f t="array" ref="P126">M41-N126</f>
        <v>8.6725876336865432E-2</v>
      </c>
    </row>
    <row r="127" spans="13:16" x14ac:dyDescent="0.25">
      <c r="M127">
        <v>5.4615623744093078</v>
      </c>
      <c r="N127">
        <v>0.1258855668449074</v>
      </c>
      <c r="O127">
        <f t="shared" si="2"/>
        <v>-0.46156237440930781</v>
      </c>
      <c r="P127">
        <f t="array" ref="P127">M42-N127</f>
        <v>0.1241144331550926</v>
      </c>
    </row>
    <row r="128" spans="13:16" x14ac:dyDescent="0.25">
      <c r="M128">
        <v>5.151226769727888</v>
      </c>
      <c r="N128">
        <v>0.13239878489647311</v>
      </c>
      <c r="O128">
        <f t="shared" si="2"/>
        <v>0.84877323027211204</v>
      </c>
      <c r="P128">
        <f t="array" ref="P128">M43-N128</f>
        <v>-0.13239878489647311</v>
      </c>
    </row>
    <row r="129" spans="13:16" x14ac:dyDescent="0.25">
      <c r="M129">
        <v>5.3756742000751068</v>
      </c>
      <c r="N129">
        <v>0.17966735582537838</v>
      </c>
      <c r="O129">
        <f t="shared" si="2"/>
        <v>0.62432579992489323</v>
      </c>
      <c r="P129">
        <f t="array" ref="P129">M44-N129</f>
        <v>-3.9667355825378364E-2</v>
      </c>
    </row>
    <row r="130" spans="13:16" x14ac:dyDescent="0.25">
      <c r="M130">
        <v>5.7387026056518087</v>
      </c>
      <c r="N130">
        <v>0.25881472544593431</v>
      </c>
      <c r="O130">
        <f t="shared" si="2"/>
        <v>1.2612973943481913</v>
      </c>
      <c r="P130">
        <f t="array" ref="P130">M45-N130</f>
        <v>2.1185274554065714E-2</v>
      </c>
    </row>
    <row r="131" spans="13:16" x14ac:dyDescent="0.25">
      <c r="M131">
        <v>4.8037080627118325</v>
      </c>
      <c r="N131">
        <v>-0.21267170191694262</v>
      </c>
      <c r="O131">
        <f t="shared" si="2"/>
        <v>-0.80370806271183248</v>
      </c>
      <c r="P131">
        <f t="array" ref="P131">M46-N131</f>
        <v>0.30267170191694259</v>
      </c>
    </row>
    <row r="132" spans="13:16" x14ac:dyDescent="0.25">
      <c r="M132">
        <v>4.9201026442558655</v>
      </c>
      <c r="N132">
        <v>0.3499206779384626</v>
      </c>
      <c r="O132">
        <f t="shared" si="2"/>
        <v>7.9897355744134479E-2</v>
      </c>
      <c r="P132">
        <f t="array" ref="P132">M47-N132</f>
        <v>1.0079322061537388E-2</v>
      </c>
    </row>
    <row r="133" spans="13:16" x14ac:dyDescent="0.25">
      <c r="M133">
        <v>4.9201026442558655</v>
      </c>
      <c r="N133">
        <v>0.3499206779384626</v>
      </c>
      <c r="O133">
        <f t="shared" si="2"/>
        <v>7.9897355744134479E-2</v>
      </c>
      <c r="P133">
        <f t="array" ref="P133">M48-N133</f>
        <v>1.0079322061537388E-2</v>
      </c>
    </row>
    <row r="134" spans="13:16" x14ac:dyDescent="0.25">
      <c r="M134">
        <v>5.3428300295824274</v>
      </c>
      <c r="N134">
        <v>0.20797633253349326</v>
      </c>
      <c r="O134">
        <f t="shared" si="2"/>
        <v>-1.3428300295824274</v>
      </c>
      <c r="P134">
        <f t="array" ref="P134">M49-N134</f>
        <v>9.2023667466506726E-2</v>
      </c>
    </row>
    <row r="135" spans="13:16" x14ac:dyDescent="0.25">
      <c r="M135">
        <v>5.7174029629305192</v>
      </c>
      <c r="N135">
        <v>0.29048541321952315</v>
      </c>
      <c r="O135">
        <f t="shared" si="2"/>
        <v>0.28259703706948081</v>
      </c>
      <c r="P135">
        <f t="array" ref="P135">M50-N135</f>
        <v>-9.0485413219523136E-2</v>
      </c>
    </row>
    <row r="136" spans="13:16" x14ac:dyDescent="0.25">
      <c r="M136">
        <v>5.3073739373502589</v>
      </c>
      <c r="N136">
        <v>0.18022798067810161</v>
      </c>
      <c r="O136">
        <f t="shared" si="2"/>
        <v>-0.30737393735025886</v>
      </c>
      <c r="P136">
        <f t="array" ref="P136">M51-N136</f>
        <v>3.9772019321898389E-2</v>
      </c>
    </row>
    <row r="137" spans="13:16" x14ac:dyDescent="0.25">
      <c r="M137">
        <v>5.2158071673639936</v>
      </c>
      <c r="N137">
        <v>2.9053561425878095E-2</v>
      </c>
      <c r="O137">
        <f t="shared" si="2"/>
        <v>-0.21580716736399363</v>
      </c>
      <c r="P137">
        <f t="array" ref="P137">M52-N137</f>
        <v>-9.0535614258780948E-3</v>
      </c>
    </row>
    <row r="138" spans="13:16" x14ac:dyDescent="0.25">
      <c r="M138">
        <v>5.0908557444016047</v>
      </c>
      <c r="N138">
        <v>0.22476961469797052</v>
      </c>
      <c r="O138">
        <f t="shared" si="2"/>
        <v>-1.0908557444016047</v>
      </c>
      <c r="P138">
        <f t="array" ref="P138">M53-N138</f>
        <v>-7.4769614697970527E-2</v>
      </c>
    </row>
    <row r="139" spans="13:16" x14ac:dyDescent="0.25">
      <c r="M139">
        <v>4.3081889802276505</v>
      </c>
      <c r="N139">
        <v>0.10979395576897114</v>
      </c>
      <c r="O139">
        <f t="shared" si="2"/>
        <v>0.69181101977234949</v>
      </c>
      <c r="P139">
        <f t="array" ref="P139">M54-N139</f>
        <v>0.32020604423102883</v>
      </c>
    </row>
    <row r="140" spans="13:16" x14ac:dyDescent="0.25">
      <c r="M140">
        <v>5.645476173225541</v>
      </c>
      <c r="N140">
        <v>0.40956114260236232</v>
      </c>
      <c r="O140">
        <f t="shared" si="2"/>
        <v>-0.64547617322554096</v>
      </c>
      <c r="P140">
        <f t="array" ref="P140">M55-N140</f>
        <v>0.1104388573976377</v>
      </c>
    </row>
    <row r="141" spans="13:16" x14ac:dyDescent="0.25">
      <c r="M141">
        <v>5.5879482663864684</v>
      </c>
      <c r="N141">
        <v>0.11549168172188493</v>
      </c>
      <c r="O141">
        <f t="shared" si="2"/>
        <v>-0.58794826638646835</v>
      </c>
      <c r="P141">
        <f t="array" ref="P141">M56-N141</f>
        <v>0.11450831827811508</v>
      </c>
    </row>
    <row r="142" spans="13:16" x14ac:dyDescent="0.25">
      <c r="M142">
        <v>4.910973124772319</v>
      </c>
      <c r="N142">
        <v>0.27531046293253136</v>
      </c>
      <c r="O142">
        <f t="shared" ref="O142:O157" si="3">L57-M142</f>
        <v>8.9026875227681046E-2</v>
      </c>
      <c r="P142">
        <f t="array" ref="P142">M57-N142</f>
        <v>9.4689537067468632E-2</v>
      </c>
    </row>
    <row r="143" spans="13:16" x14ac:dyDescent="0.25">
      <c r="M143">
        <v>5.1932316574375852</v>
      </c>
      <c r="N143">
        <v>0.1842712008813506</v>
      </c>
      <c r="O143">
        <f t="shared" si="3"/>
        <v>-0.19323165743758519</v>
      </c>
      <c r="P143">
        <f t="array" ref="P143">M58-N143</f>
        <v>7.5728799118649409E-2</v>
      </c>
    </row>
    <row r="144" spans="13:16" x14ac:dyDescent="0.25">
      <c r="M144">
        <v>5.4734941719033126</v>
      </c>
      <c r="N144">
        <v>9.3527160190216299E-2</v>
      </c>
      <c r="O144">
        <f t="shared" si="3"/>
        <v>0.52650582809668744</v>
      </c>
      <c r="P144">
        <f t="array" ref="P144">M59-N144</f>
        <v>-5.3527160190216298E-2</v>
      </c>
    </row>
    <row r="145" spans="13:16" x14ac:dyDescent="0.25">
      <c r="M145">
        <v>5.4477142978908617</v>
      </c>
      <c r="N145">
        <v>0.11368064174808112</v>
      </c>
      <c r="O145">
        <f t="shared" si="3"/>
        <v>0.5522857021091383</v>
      </c>
      <c r="P145">
        <f t="array" ref="P145">M60-N145</f>
        <v>-7.3680641748081116E-2</v>
      </c>
    </row>
    <row r="146" spans="13:16" x14ac:dyDescent="0.25">
      <c r="M146">
        <v>5.1916718542886384</v>
      </c>
      <c r="N146">
        <v>0.42524166244234818</v>
      </c>
      <c r="O146">
        <f t="shared" si="3"/>
        <v>-0.19167185428863842</v>
      </c>
      <c r="P146">
        <f t="array" ref="P146">M61-N146</f>
        <v>-6.5241662442348192E-2</v>
      </c>
    </row>
    <row r="147" spans="13:16" x14ac:dyDescent="0.25">
      <c r="M147">
        <v>5.9680290072547599</v>
      </c>
      <c r="N147">
        <v>0.15028194358498076</v>
      </c>
      <c r="O147">
        <f t="shared" si="3"/>
        <v>3.1970992745240068E-2</v>
      </c>
      <c r="P147">
        <f t="array" ref="P147">M62-N147</f>
        <v>-2.8194358498076499E-4</v>
      </c>
    </row>
    <row r="148" spans="13:16" x14ac:dyDescent="0.25">
      <c r="M148">
        <v>5.6062046952974285</v>
      </c>
      <c r="N148">
        <v>6.2856579690635433E-2</v>
      </c>
      <c r="O148">
        <f t="shared" si="3"/>
        <v>-0.60620469529742849</v>
      </c>
      <c r="P148">
        <f t="array" ref="P148">M63-N148</f>
        <v>-2.2856579690635433E-2</v>
      </c>
    </row>
    <row r="149" spans="13:16" x14ac:dyDescent="0.25">
      <c r="M149">
        <v>5.7646275536294231</v>
      </c>
      <c r="N149">
        <v>0.38671734048345591</v>
      </c>
      <c r="O149">
        <f t="shared" si="3"/>
        <v>-0.76462755362942314</v>
      </c>
      <c r="P149">
        <f t="array" ref="P149">M64-N149</f>
        <v>0.18328265951654404</v>
      </c>
    </row>
    <row r="150" spans="13:16" x14ac:dyDescent="0.25">
      <c r="M150">
        <v>5.6349457264458298</v>
      </c>
      <c r="N150">
        <v>5.9701625065902292E-2</v>
      </c>
      <c r="O150">
        <f t="shared" si="3"/>
        <v>-0.63494572644582981</v>
      </c>
      <c r="P150">
        <f t="array" ref="P150">M65-N150</f>
        <v>6.0298374934097704E-2</v>
      </c>
    </row>
    <row r="151" spans="13:16" x14ac:dyDescent="0.25">
      <c r="M151">
        <v>5.2245031046060273</v>
      </c>
      <c r="N151">
        <v>0.19529926869455688</v>
      </c>
      <c r="O151">
        <f t="shared" si="3"/>
        <v>-0.22450310460602729</v>
      </c>
      <c r="P151">
        <f t="array" ref="P151">M66-N151</f>
        <v>-1.5299268694556889E-2</v>
      </c>
    </row>
    <row r="152" spans="13:16" x14ac:dyDescent="0.25">
      <c r="M152">
        <v>5.2170898963153043</v>
      </c>
      <c r="N152">
        <v>0.30149967033317093</v>
      </c>
      <c r="O152">
        <f t="shared" si="3"/>
        <v>0.78291010368469571</v>
      </c>
      <c r="P152">
        <f t="array" ref="P152">M67-N152</f>
        <v>8.5003296668290651E-3</v>
      </c>
    </row>
    <row r="153" spans="13:16" x14ac:dyDescent="0.25">
      <c r="M153">
        <v>5.2872692919588733</v>
      </c>
      <c r="N153">
        <v>0.38191927052213687</v>
      </c>
      <c r="O153">
        <f t="shared" si="3"/>
        <v>-0.2872692919588733</v>
      </c>
      <c r="P153">
        <f t="array" ref="P153">M68-N153</f>
        <v>1.8080729477863156E-2</v>
      </c>
    </row>
    <row r="154" spans="13:16" x14ac:dyDescent="0.25">
      <c r="M154">
        <v>4.5846182838185099</v>
      </c>
      <c r="N154">
        <v>0.24137228349230858</v>
      </c>
      <c r="O154">
        <f t="shared" si="3"/>
        <v>0.41538171618149011</v>
      </c>
      <c r="P154">
        <f t="array" ref="P154">M69-N154</f>
        <v>0.24862771650769142</v>
      </c>
    </row>
    <row r="155" spans="13:16" x14ac:dyDescent="0.25">
      <c r="M155">
        <v>5.3413608385315143</v>
      </c>
      <c r="N155">
        <v>0.18812368083203732</v>
      </c>
      <c r="O155">
        <f t="shared" si="3"/>
        <v>1.6586391614684857</v>
      </c>
      <c r="P155">
        <f t="array" ref="P155">M70-N155</f>
        <v>-2.8123680832037312E-2</v>
      </c>
    </row>
    <row r="156" spans="13:16" x14ac:dyDescent="0.25">
      <c r="M156">
        <v>5.0010227698952798</v>
      </c>
      <c r="N156">
        <v>6.4418237568807546E-2</v>
      </c>
      <c r="O156">
        <f t="shared" si="3"/>
        <v>-1.0227698952798292E-3</v>
      </c>
      <c r="P156">
        <f t="array" ref="P156">M71-N156</f>
        <v>-1.4418237568807543E-2</v>
      </c>
    </row>
    <row r="157" spans="13:16" x14ac:dyDescent="0.25">
      <c r="M157">
        <v>5.4600538908607046</v>
      </c>
      <c r="N157">
        <v>4.9521807971068199E-2</v>
      </c>
      <c r="O157">
        <f t="shared" si="3"/>
        <v>-0.46005389086070458</v>
      </c>
      <c r="P157">
        <f t="array" ref="P157">M72-N157</f>
        <v>4.7819202893180368E-4</v>
      </c>
    </row>
    <row r="158" spans="13:16" x14ac:dyDescent="0.25">
      <c r="M158">
        <v>5.4600538908607046</v>
      </c>
      <c r="N158">
        <v>4.9521807971068199E-2</v>
      </c>
      <c r="O158">
        <f t="shared" ref="O158:O172" si="4">L73-M158</f>
        <v>-0.46005389086070458</v>
      </c>
      <c r="P158">
        <f t="array" ref="P158">M73-N158</f>
        <v>4.7819202893180368E-4</v>
      </c>
    </row>
    <row r="159" spans="13:16" x14ac:dyDescent="0.25">
      <c r="M159">
        <v>5.2426444396615306</v>
      </c>
      <c r="N159">
        <v>0.20922038622489589</v>
      </c>
      <c r="O159">
        <f t="shared" si="4"/>
        <v>-0.2426444396615306</v>
      </c>
      <c r="P159">
        <f t="array" ref="P159">M74-N159</f>
        <v>-9.9220386224895887E-2</v>
      </c>
    </row>
    <row r="160" spans="13:16" x14ac:dyDescent="0.25">
      <c r="M160">
        <v>5.4153375226165901</v>
      </c>
      <c r="N160">
        <v>1.0371330732735079E-3</v>
      </c>
      <c r="O160">
        <f t="shared" si="4"/>
        <v>-0.41533752261659007</v>
      </c>
      <c r="P160">
        <f t="array" ref="P160">M75-N160</f>
        <v>6.8962866926726499E-2</v>
      </c>
    </row>
    <row r="161" spans="13:16" x14ac:dyDescent="0.25">
      <c r="M161">
        <v>5.8954962540517606</v>
      </c>
      <c r="N161">
        <v>0.4431086673007279</v>
      </c>
      <c r="O161">
        <f t="shared" si="4"/>
        <v>-0.89549625405176059</v>
      </c>
      <c r="P161">
        <f t="array" ref="P161">M76-N161</f>
        <v>0.12689133269927205</v>
      </c>
    </row>
    <row r="162" spans="13:16" x14ac:dyDescent="0.25">
      <c r="M162">
        <v>5.3496566188058416</v>
      </c>
      <c r="N162">
        <v>0.14407747237318347</v>
      </c>
      <c r="O162">
        <f t="shared" si="4"/>
        <v>0.65034338119415835</v>
      </c>
      <c r="P162">
        <f t="array" ref="P162">M77-N162</f>
        <v>-9.4077472373183466E-2</v>
      </c>
    </row>
    <row r="163" spans="13:16" x14ac:dyDescent="0.25">
      <c r="M163">
        <v>5.5224383782954831</v>
      </c>
      <c r="N163">
        <v>7.5515279710116803E-2</v>
      </c>
      <c r="O163">
        <f t="shared" si="4"/>
        <v>0.47756162170451688</v>
      </c>
      <c r="P163">
        <f t="array" ref="P163">M78-N163</f>
        <v>4.4847202898831984E-3</v>
      </c>
    </row>
    <row r="164" spans="13:16" x14ac:dyDescent="0.25">
      <c r="M164">
        <v>4.694199328355074</v>
      </c>
      <c r="N164">
        <v>0.24195215863864342</v>
      </c>
      <c r="O164">
        <f t="shared" si="4"/>
        <v>0.30580067164492597</v>
      </c>
      <c r="P164">
        <f t="array" ref="P164">M79-N164</f>
        <v>-1.1952158638643406E-2</v>
      </c>
    </row>
    <row r="165" spans="13:16" x14ac:dyDescent="0.25">
      <c r="M165">
        <v>4.7490536397043908</v>
      </c>
      <c r="N165">
        <v>0.2141652424475399</v>
      </c>
      <c r="O165">
        <f t="shared" si="4"/>
        <v>0.25094636029560924</v>
      </c>
      <c r="P165">
        <f t="array" ref="P165">M80-N165</f>
        <v>5.8347575524601014E-3</v>
      </c>
    </row>
    <row r="166" spans="13:16" x14ac:dyDescent="0.25">
      <c r="M166">
        <v>5.051264297952982</v>
      </c>
      <c r="N166">
        <v>0.16374104930164585</v>
      </c>
      <c r="O166">
        <f t="shared" si="4"/>
        <v>-1.051264297952982</v>
      </c>
      <c r="P166">
        <f t="array" ref="P166">M81-N166</f>
        <v>9.6258950698354162E-2</v>
      </c>
    </row>
    <row r="167" spans="13:16" x14ac:dyDescent="0.25">
      <c r="M167">
        <v>5.443441896868352</v>
      </c>
      <c r="N167">
        <v>0.51081224788147772</v>
      </c>
      <c r="O167">
        <f t="shared" si="4"/>
        <v>-0.443441896868352</v>
      </c>
      <c r="P167">
        <f t="array" ref="P167">M82-N167</f>
        <v>2.9187752118522314E-2</v>
      </c>
    </row>
    <row r="168" spans="13:16" x14ac:dyDescent="0.25">
      <c r="M168">
        <v>5.1627185938368712</v>
      </c>
      <c r="N168">
        <v>0.44574122568901636</v>
      </c>
      <c r="O168">
        <f t="shared" si="4"/>
        <v>-0.16271859383687115</v>
      </c>
      <c r="P168">
        <f t="array" ref="P168">M83-N168</f>
        <v>0.19425877431098365</v>
      </c>
    </row>
    <row r="169" spans="13:16" x14ac:dyDescent="0.25">
      <c r="M169">
        <v>5.1627185938368712</v>
      </c>
      <c r="N169">
        <v>0.44574122568901636</v>
      </c>
      <c r="O169">
        <f t="shared" si="4"/>
        <v>-0.16271859383687115</v>
      </c>
      <c r="P169">
        <f t="array" ref="P169">M84-N169</f>
        <v>0.19425877431098365</v>
      </c>
    </row>
    <row r="170" spans="13:16" x14ac:dyDescent="0.25">
      <c r="M170">
        <v>5.3123305198868529</v>
      </c>
      <c r="N170">
        <v>9.6613590799812799E-4</v>
      </c>
      <c r="O170">
        <f t="shared" si="4"/>
        <v>0.6876694801131471</v>
      </c>
      <c r="P170">
        <f t="array" ref="P170">M85-N170</f>
        <v>-9.6613590799812799E-4</v>
      </c>
    </row>
    <row r="171" spans="13:16" x14ac:dyDescent="0.25">
      <c r="M171">
        <v>4.7242612352243665</v>
      </c>
      <c r="N171">
        <v>0.11539387149924311</v>
      </c>
      <c r="O171">
        <f t="shared" si="4"/>
        <v>0.27573876477563353</v>
      </c>
      <c r="P171">
        <f t="array" ref="P171">M86-N171</f>
        <v>4.6061285007568814E-3</v>
      </c>
    </row>
    <row r="172" spans="13:16" x14ac:dyDescent="0.25">
      <c r="M172">
        <v>4.6937903005965484</v>
      </c>
      <c r="N172">
        <v>0.30377814709980183</v>
      </c>
      <c r="O172">
        <f t="shared" si="4"/>
        <v>-0.69379030059654845</v>
      </c>
      <c r="P172">
        <f t="array" ref="P172">M87-N172</f>
        <v>-0.10377814709980182</v>
      </c>
    </row>
  </sheetData>
  <mergeCells count="3">
    <mergeCell ref="B2:K3"/>
    <mergeCell ref="R2:V3"/>
    <mergeCell ref="D5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winequality-red</vt:lpstr>
      <vt:lpstr>Transpose</vt:lpstr>
      <vt:lpstr>σ2</vt:lpstr>
      <vt:lpstr>β estimation</vt:lpstr>
      <vt:lpstr>HATMatrix</vt:lpstr>
      <vt:lpstr>Confidence Interval</vt:lpstr>
      <vt:lpstr>R-Student</vt:lpstr>
      <vt:lpstr>Partial RP for Fixed Acid</vt:lpstr>
      <vt:lpstr>Partial RP for Volatile Acid</vt:lpstr>
      <vt:lpstr>Partial RP for Citric Acid</vt:lpstr>
      <vt:lpstr>X</vt:lpstr>
      <vt:lpstr>X_T</vt:lpstr>
      <vt:lpstr>XC</vt:lpstr>
      <vt:lpstr>XC_T</vt:lpstr>
      <vt:lpstr>XF</vt:lpstr>
      <vt:lpstr>XF_T</vt:lpstr>
      <vt:lpstr>XV</vt:lpstr>
      <vt:lpstr>XV_T</vt:lpstr>
      <vt:lpstr>XX</vt:lpstr>
      <vt:lpstr>XY</vt:lpstr>
      <vt:lpstr>Y</vt:lpstr>
      <vt:lpstr>Y_T</vt:lpstr>
      <vt:lpstr>β</vt:lpstr>
      <vt:lpstr>β_T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2024-04-01T04:03:11Z</dcterms:created>
  <dcterms:modified xsi:type="dcterms:W3CDTF">2024-04-04T22:19:50Z</dcterms:modified>
</cp:coreProperties>
</file>