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la\Desktop\Midterm\Question 3\"/>
    </mc:Choice>
  </mc:AlternateContent>
  <bookViews>
    <workbookView xWindow="0" yWindow="0" windowWidth="20490" windowHeight="7755"/>
  </bookViews>
  <sheets>
    <sheet name="NN" sheetId="1" r:id="rId1"/>
    <sheet name="LR" sheetId="2" r:id="rId2"/>
  </sheets>
  <definedNames>
    <definedName name="solver_typ" localSheetId="0" hidden="1">2</definedName>
    <definedName name="solver_ver" localSheetId="0" hidden="1">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" l="1"/>
  <c r="N23" i="2" s="1"/>
  <c r="I21" i="2"/>
  <c r="I23" i="2" s="1"/>
  <c r="D21" i="2"/>
  <c r="D23" i="2" s="1"/>
  <c r="N19" i="2"/>
  <c r="I19" i="2"/>
  <c r="D19" i="2"/>
  <c r="N18" i="2"/>
  <c r="I18" i="2"/>
  <c r="D18" i="2"/>
  <c r="N17" i="2"/>
  <c r="I17" i="2"/>
  <c r="D17" i="2"/>
  <c r="N16" i="2"/>
  <c r="N20" i="2" s="1"/>
  <c r="N22" i="2" s="1"/>
  <c r="I16" i="2"/>
  <c r="D16" i="2"/>
  <c r="N8" i="2"/>
  <c r="N10" i="2" s="1"/>
  <c r="I8" i="2"/>
  <c r="I10" i="2" s="1"/>
  <c r="D8" i="2"/>
  <c r="D10" i="2" s="1"/>
  <c r="N6" i="2"/>
  <c r="I6" i="2"/>
  <c r="D6" i="2"/>
  <c r="N5" i="2"/>
  <c r="I5" i="2"/>
  <c r="D5" i="2"/>
  <c r="N4" i="2"/>
  <c r="I4" i="2"/>
  <c r="D4" i="2"/>
  <c r="N3" i="2"/>
  <c r="I3" i="2"/>
  <c r="D3" i="2"/>
  <c r="I20" i="2" l="1"/>
  <c r="I22" i="2" s="1"/>
  <c r="D20" i="2"/>
  <c r="N7" i="2"/>
  <c r="N9" i="2" s="1"/>
  <c r="I7" i="2"/>
  <c r="I9" i="2" s="1"/>
  <c r="D7" i="2"/>
  <c r="D9" i="2" s="1"/>
  <c r="C12" i="2"/>
  <c r="C25" i="2"/>
  <c r="D22" i="2"/>
  <c r="C20" i="1"/>
  <c r="C33" i="1"/>
  <c r="N29" i="1"/>
  <c r="N31" i="1" s="1"/>
  <c r="N27" i="1"/>
  <c r="I29" i="1"/>
  <c r="I31" i="1" s="1"/>
  <c r="I27" i="1"/>
  <c r="D29" i="1"/>
  <c r="D31" i="1" s="1"/>
  <c r="D28" i="1"/>
  <c r="D30" i="1" s="1"/>
  <c r="D27" i="1"/>
  <c r="N16" i="1"/>
  <c r="N18" i="1" s="1"/>
  <c r="N15" i="1"/>
  <c r="N17" i="1" s="1"/>
  <c r="N14" i="1"/>
  <c r="I16" i="1"/>
  <c r="I18" i="1" s="1"/>
  <c r="I15" i="1"/>
  <c r="I17" i="1" s="1"/>
  <c r="I14" i="1"/>
  <c r="D18" i="1"/>
  <c r="D16" i="1"/>
  <c r="D14" i="1"/>
  <c r="N26" i="1"/>
  <c r="I26" i="1"/>
  <c r="D26" i="1"/>
  <c r="N25" i="1"/>
  <c r="I25" i="1"/>
  <c r="D25" i="1"/>
  <c r="N24" i="1"/>
  <c r="N28" i="1" s="1"/>
  <c r="N30" i="1" s="1"/>
  <c r="I24" i="1"/>
  <c r="I28" i="1" s="1"/>
  <c r="I30" i="1" s="1"/>
  <c r="D24" i="1"/>
  <c r="N13" i="1"/>
  <c r="I13" i="1"/>
  <c r="D13" i="1"/>
  <c r="C4" i="1"/>
  <c r="D4" i="1" s="1"/>
  <c r="N12" i="1"/>
  <c r="N11" i="1"/>
  <c r="I12" i="1"/>
  <c r="I11" i="1"/>
  <c r="D12" i="1"/>
  <c r="D11" i="1"/>
  <c r="D3" i="1"/>
  <c r="D15" i="1" l="1"/>
  <c r="D5" i="1"/>
  <c r="D6" i="1" s="1"/>
  <c r="D17" i="1" l="1"/>
</calcChain>
</file>

<file path=xl/sharedStrings.xml><?xml version="1.0" encoding="utf-8"?>
<sst xmlns="http://schemas.openxmlformats.org/spreadsheetml/2006/main" count="154" uniqueCount="18">
  <si>
    <t># Count</t>
  </si>
  <si>
    <t>Transaction</t>
  </si>
  <si>
    <t>Mailing Cost</t>
  </si>
  <si>
    <t>Purchase</t>
  </si>
  <si>
    <t>Profit</t>
  </si>
  <si>
    <t>Profit/ Catalog Mailed</t>
  </si>
  <si>
    <t>Total $</t>
  </si>
  <si>
    <t>Random Pick</t>
  </si>
  <si>
    <t>Training</t>
  </si>
  <si>
    <t xml:space="preserve">Validation </t>
  </si>
  <si>
    <t>Test</t>
  </si>
  <si>
    <t>Lost Revenue</t>
  </si>
  <si>
    <t>NET52</t>
  </si>
  <si>
    <t>NET92</t>
  </si>
  <si>
    <t>Cost Avoidance</t>
  </si>
  <si>
    <t>Actual Profit</t>
  </si>
  <si>
    <t>Ideal Profit</t>
  </si>
  <si>
    <t>Ideal/ Catalog Mailed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</si>
</sst>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0" fillId="2" borderId="0" xfId="0" applyFill="1"/>
    <xf numFmtId="164" fontId="0" fillId="0" borderId="1" xfId="0" applyNumberFormat="1" applyBorder="1"/>
    <xf numFmtId="164" fontId="0" fillId="0" borderId="1" xfId="0" applyNumberFormat="1" applyFont="1" applyBorder="1"/>
    <xf numFmtId="164" fontId="0" fillId="0" borderId="0" xfId="0" applyNumberFormat="1"/>
    <xf numFmtId="164" fontId="0" fillId="0" borderId="0" xfId="0" applyNumberFormat="1" applyFont="1" applyBorder="1"/>
  </cellXfs>
  <cellStyles count="1">
    <cellStyle name="Normal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showGridLines="0" tabSelected="1" workbookViewId="0">
      <selection activeCell="B9" sqref="B9"/>
    </sheetView>
  </sheetViews>
  <sheetFormatPr defaultRowHeight="15" x14ac:dyDescent="0.25"/>
  <cols>
    <col min="1" max="1" width="14.140625" bestFit="1" customWidth="1"/>
    <col min="2" max="2" width="11.140625" bestFit="1" customWidth="1"/>
    <col min="3" max="3" width="20.7109375" bestFit="1" customWidth="1"/>
    <col min="4" max="4" width="11.85546875" bestFit="1" customWidth="1"/>
    <col min="6" max="6" width="12.42578125" bestFit="1" customWidth="1"/>
    <col min="7" max="7" width="11.140625" bestFit="1" customWidth="1"/>
    <col min="8" max="8" width="20.85546875" bestFit="1" customWidth="1"/>
    <col min="9" max="9" width="10.140625" bestFit="1" customWidth="1"/>
    <col min="11" max="11" width="12.42578125" bestFit="1" customWidth="1"/>
    <col min="12" max="12" width="11.140625" bestFit="1" customWidth="1"/>
    <col min="13" max="13" width="20.85546875" bestFit="1" customWidth="1"/>
    <col min="14" max="14" width="10.140625" bestFit="1" customWidth="1"/>
  </cols>
  <sheetData>
    <row r="2" spans="1:14" x14ac:dyDescent="0.25">
      <c r="A2" s="6" t="s">
        <v>7</v>
      </c>
      <c r="B2" s="3" t="s">
        <v>1</v>
      </c>
      <c r="C2" s="3" t="s">
        <v>0</v>
      </c>
      <c r="D2" s="3" t="s">
        <v>6</v>
      </c>
    </row>
    <row r="3" spans="1:14" x14ac:dyDescent="0.25">
      <c r="A3" s="4" t="s">
        <v>2</v>
      </c>
      <c r="B3" s="2">
        <v>-2</v>
      </c>
      <c r="C3" s="2">
        <v>2000</v>
      </c>
      <c r="D3" s="7">
        <f>C3*B3</f>
        <v>-4000</v>
      </c>
    </row>
    <row r="4" spans="1:14" x14ac:dyDescent="0.25">
      <c r="A4" s="4" t="s">
        <v>3</v>
      </c>
      <c r="B4" s="2">
        <v>102.5</v>
      </c>
      <c r="C4" s="2">
        <f>C3*0.053</f>
        <v>106</v>
      </c>
      <c r="D4" s="7">
        <f>C4*B4</f>
        <v>10865</v>
      </c>
    </row>
    <row r="5" spans="1:14" x14ac:dyDescent="0.25">
      <c r="A5" s="1"/>
      <c r="B5" s="1"/>
      <c r="C5" s="3" t="s">
        <v>4</v>
      </c>
      <c r="D5" s="7">
        <f>SUM(D3:D4)</f>
        <v>6865</v>
      </c>
    </row>
    <row r="6" spans="1:14" x14ac:dyDescent="0.25">
      <c r="A6" s="1"/>
      <c r="B6" s="1"/>
      <c r="C6" s="3" t="s">
        <v>5</v>
      </c>
      <c r="D6" s="7">
        <f>D5/C3</f>
        <v>3.4325000000000001</v>
      </c>
    </row>
    <row r="7" spans="1:14" x14ac:dyDescent="0.25">
      <c r="A7" s="1"/>
      <c r="B7" s="1"/>
      <c r="C7" s="5"/>
      <c r="D7" s="1"/>
    </row>
    <row r="8" spans="1:14" x14ac:dyDescent="0.25">
      <c r="A8" s="1"/>
      <c r="B8" s="1"/>
      <c r="C8" s="5"/>
      <c r="D8" s="1"/>
    </row>
    <row r="9" spans="1:14" x14ac:dyDescent="0.25">
      <c r="A9" t="s">
        <v>12</v>
      </c>
    </row>
    <row r="10" spans="1:14" x14ac:dyDescent="0.25">
      <c r="A10" s="6" t="s">
        <v>8</v>
      </c>
      <c r="B10" s="3" t="s">
        <v>1</v>
      </c>
      <c r="C10" s="3" t="s">
        <v>0</v>
      </c>
      <c r="D10" s="3" t="s">
        <v>6</v>
      </c>
      <c r="F10" s="6" t="s">
        <v>9</v>
      </c>
      <c r="G10" s="3" t="s">
        <v>1</v>
      </c>
      <c r="H10" s="3" t="s">
        <v>0</v>
      </c>
      <c r="I10" s="3" t="s">
        <v>6</v>
      </c>
      <c r="K10" s="6" t="s">
        <v>10</v>
      </c>
      <c r="L10" s="3" t="s">
        <v>1</v>
      </c>
      <c r="M10" s="3" t="s">
        <v>0</v>
      </c>
      <c r="N10" s="3" t="s">
        <v>6</v>
      </c>
    </row>
    <row r="11" spans="1:14" x14ac:dyDescent="0.25">
      <c r="A11" s="4" t="s">
        <v>2</v>
      </c>
      <c r="B11" s="2">
        <v>-2</v>
      </c>
      <c r="C11" s="2">
        <v>449</v>
      </c>
      <c r="D11" s="7">
        <f>C11*B11</f>
        <v>-898</v>
      </c>
      <c r="F11" s="4" t="s">
        <v>2</v>
      </c>
      <c r="G11" s="2">
        <v>-2</v>
      </c>
      <c r="H11" s="2">
        <v>427</v>
      </c>
      <c r="I11" s="7">
        <f>H11*G11</f>
        <v>-854</v>
      </c>
      <c r="K11" s="4" t="s">
        <v>2</v>
      </c>
      <c r="L11" s="2">
        <v>-2</v>
      </c>
      <c r="M11" s="2">
        <v>286</v>
      </c>
      <c r="N11" s="7">
        <f>M11*L11</f>
        <v>-572</v>
      </c>
    </row>
    <row r="12" spans="1:14" x14ac:dyDescent="0.25">
      <c r="A12" s="4" t="s">
        <v>3</v>
      </c>
      <c r="B12" s="2">
        <v>102.5</v>
      </c>
      <c r="C12" s="2">
        <v>350</v>
      </c>
      <c r="D12" s="7">
        <f>C12*B12</f>
        <v>35875</v>
      </c>
      <c r="F12" s="4" t="s">
        <v>3</v>
      </c>
      <c r="G12" s="2">
        <v>102.5</v>
      </c>
      <c r="H12" s="2">
        <v>330</v>
      </c>
      <c r="I12" s="7">
        <f>H12*G12</f>
        <v>33825</v>
      </c>
      <c r="K12" s="4" t="s">
        <v>3</v>
      </c>
      <c r="L12" s="2">
        <v>102.5</v>
      </c>
      <c r="M12" s="2">
        <v>214</v>
      </c>
      <c r="N12" s="7">
        <f>M12*L12</f>
        <v>21935</v>
      </c>
    </row>
    <row r="13" spans="1:14" x14ac:dyDescent="0.25">
      <c r="A13" s="4" t="s">
        <v>11</v>
      </c>
      <c r="B13" s="2">
        <v>-102.5</v>
      </c>
      <c r="C13" s="2">
        <v>29</v>
      </c>
      <c r="D13" s="7">
        <f>C13*B13</f>
        <v>-2972.5</v>
      </c>
      <c r="F13" s="4" t="s">
        <v>11</v>
      </c>
      <c r="G13" s="2">
        <v>-102.5</v>
      </c>
      <c r="H13" s="2">
        <v>47</v>
      </c>
      <c r="I13" s="7">
        <f>H13*G13</f>
        <v>-4817.5</v>
      </c>
      <c r="K13" s="4" t="s">
        <v>11</v>
      </c>
      <c r="L13" s="2">
        <v>-102.5</v>
      </c>
      <c r="M13" s="2">
        <v>30</v>
      </c>
      <c r="N13" s="7">
        <f>M13*L13</f>
        <v>-3075</v>
      </c>
    </row>
    <row r="14" spans="1:14" x14ac:dyDescent="0.25">
      <c r="A14" s="4" t="s">
        <v>14</v>
      </c>
      <c r="B14" s="2">
        <v>-2</v>
      </c>
      <c r="C14" s="2">
        <v>99</v>
      </c>
      <c r="D14" s="7">
        <f>C14*B14</f>
        <v>-198</v>
      </c>
      <c r="F14" s="4" t="s">
        <v>14</v>
      </c>
      <c r="G14" s="2">
        <v>-2</v>
      </c>
      <c r="H14" s="2">
        <v>97</v>
      </c>
      <c r="I14" s="7">
        <f>H14*G14</f>
        <v>-194</v>
      </c>
      <c r="K14" s="4" t="s">
        <v>14</v>
      </c>
      <c r="L14" s="2">
        <v>-2</v>
      </c>
      <c r="M14" s="2">
        <v>72</v>
      </c>
      <c r="N14" s="7">
        <f>M14*L14</f>
        <v>-144</v>
      </c>
    </row>
    <row r="15" spans="1:14" x14ac:dyDescent="0.25">
      <c r="A15" s="1"/>
      <c r="B15" s="1"/>
      <c r="C15" s="3" t="s">
        <v>15</v>
      </c>
      <c r="D15" s="7">
        <f>SUM(D11:D12)</f>
        <v>34977</v>
      </c>
      <c r="F15" s="1"/>
      <c r="G15" s="1"/>
      <c r="H15" s="3" t="s">
        <v>15</v>
      </c>
      <c r="I15" s="7">
        <f>SUM(I11:I12)</f>
        <v>32971</v>
      </c>
      <c r="K15" s="1"/>
      <c r="L15" s="1"/>
      <c r="M15" s="3" t="s">
        <v>15</v>
      </c>
      <c r="N15" s="7">
        <f>SUM(N11:N12)</f>
        <v>21363</v>
      </c>
    </row>
    <row r="16" spans="1:14" x14ac:dyDescent="0.25">
      <c r="A16" s="1"/>
      <c r="B16" s="1"/>
      <c r="C16" s="3" t="s">
        <v>16</v>
      </c>
      <c r="D16" s="7">
        <f>SUM((SUM(C12:C13)*B12),(SUM(C12:C13)*B11))</f>
        <v>38089.5</v>
      </c>
      <c r="F16" s="1"/>
      <c r="G16" s="1"/>
      <c r="H16" s="3" t="s">
        <v>16</v>
      </c>
      <c r="I16" s="7">
        <f>SUM((SUM(H12:H13)*G12),(SUM(H12:H13)*G11))</f>
        <v>37888.5</v>
      </c>
      <c r="K16" s="1"/>
      <c r="L16" s="1"/>
      <c r="M16" s="3" t="s">
        <v>16</v>
      </c>
      <c r="N16" s="7">
        <f>SUM((SUM(M12:M13)*L12),(SUM(M12:M13)*L11))</f>
        <v>24522</v>
      </c>
    </row>
    <row r="17" spans="1:14" x14ac:dyDescent="0.25">
      <c r="A17" s="1"/>
      <c r="B17" s="1"/>
      <c r="C17" s="3" t="s">
        <v>5</v>
      </c>
      <c r="D17" s="7">
        <f>D15/C11</f>
        <v>77.899777282850778</v>
      </c>
      <c r="F17" s="1"/>
      <c r="G17" s="1"/>
      <c r="H17" s="3" t="s">
        <v>5</v>
      </c>
      <c r="I17" s="7">
        <f>I15/H11</f>
        <v>77.215456674473074</v>
      </c>
      <c r="K17" s="1"/>
      <c r="L17" s="1"/>
      <c r="M17" s="3" t="s">
        <v>5</v>
      </c>
      <c r="N17" s="7">
        <f>N15/M11</f>
        <v>74.6958041958042</v>
      </c>
    </row>
    <row r="18" spans="1:14" x14ac:dyDescent="0.25">
      <c r="C18" s="3" t="s">
        <v>17</v>
      </c>
      <c r="D18" s="8">
        <f>D16/SUM(C12:C13)</f>
        <v>100.5</v>
      </c>
      <c r="H18" s="3" t="s">
        <v>17</v>
      </c>
      <c r="I18" s="8">
        <f>I16/SUM(H12:H13)</f>
        <v>100.5</v>
      </c>
      <c r="M18" s="3" t="s">
        <v>17</v>
      </c>
      <c r="N18" s="8">
        <f>N16/SUM(M12:M13)</f>
        <v>100.5</v>
      </c>
    </row>
    <row r="20" spans="1:14" x14ac:dyDescent="0.25">
      <c r="C20" s="9">
        <f>SUM(D15,I15,N15)</f>
        <v>89311</v>
      </c>
    </row>
    <row r="22" spans="1:14" x14ac:dyDescent="0.25">
      <c r="A22" t="s">
        <v>13</v>
      </c>
    </row>
    <row r="23" spans="1:14" x14ac:dyDescent="0.25">
      <c r="A23" s="6" t="s">
        <v>8</v>
      </c>
      <c r="B23" s="3" t="s">
        <v>1</v>
      </c>
      <c r="C23" s="3" t="s">
        <v>0</v>
      </c>
      <c r="D23" s="3" t="s">
        <v>6</v>
      </c>
      <c r="F23" s="6" t="s">
        <v>9</v>
      </c>
      <c r="G23" s="3" t="s">
        <v>1</v>
      </c>
      <c r="H23" s="3" t="s">
        <v>0</v>
      </c>
      <c r="I23" s="3" t="s">
        <v>6</v>
      </c>
      <c r="K23" s="6" t="s">
        <v>10</v>
      </c>
      <c r="L23" s="3" t="s">
        <v>1</v>
      </c>
      <c r="M23" s="3" t="s">
        <v>0</v>
      </c>
      <c r="N23" s="3" t="s">
        <v>6</v>
      </c>
    </row>
    <row r="24" spans="1:14" x14ac:dyDescent="0.25">
      <c r="A24" s="4" t="s">
        <v>2</v>
      </c>
      <c r="B24" s="2">
        <v>-2</v>
      </c>
      <c r="C24" s="2">
        <v>395</v>
      </c>
      <c r="D24" s="7">
        <f>C24*B24</f>
        <v>-790</v>
      </c>
      <c r="F24" s="4" t="s">
        <v>2</v>
      </c>
      <c r="G24" s="2">
        <v>-2</v>
      </c>
      <c r="H24" s="2">
        <v>388</v>
      </c>
      <c r="I24" s="7">
        <f>H24*G24</f>
        <v>-776</v>
      </c>
      <c r="K24" s="4" t="s">
        <v>2</v>
      </c>
      <c r="L24" s="2">
        <v>-2</v>
      </c>
      <c r="M24" s="2">
        <v>247</v>
      </c>
      <c r="N24" s="7">
        <f>M24*L24</f>
        <v>-494</v>
      </c>
    </row>
    <row r="25" spans="1:14" x14ac:dyDescent="0.25">
      <c r="A25" s="4" t="s">
        <v>3</v>
      </c>
      <c r="B25" s="2">
        <v>102.5</v>
      </c>
      <c r="C25" s="2">
        <v>345</v>
      </c>
      <c r="D25" s="7">
        <f>C25*B25</f>
        <v>35362.5</v>
      </c>
      <c r="F25" s="4" t="s">
        <v>3</v>
      </c>
      <c r="G25" s="2">
        <v>102.5</v>
      </c>
      <c r="H25" s="2">
        <v>308</v>
      </c>
      <c r="I25" s="7">
        <f>H25*G25</f>
        <v>31570</v>
      </c>
      <c r="K25" s="4" t="s">
        <v>3</v>
      </c>
      <c r="L25" s="2">
        <v>102.5</v>
      </c>
      <c r="M25" s="2">
        <v>195</v>
      </c>
      <c r="N25" s="7">
        <f>M25*L25</f>
        <v>19987.5</v>
      </c>
    </row>
    <row r="26" spans="1:14" x14ac:dyDescent="0.25">
      <c r="A26" s="4" t="s">
        <v>11</v>
      </c>
      <c r="B26" s="2">
        <v>-102.5</v>
      </c>
      <c r="C26" s="2">
        <v>34</v>
      </c>
      <c r="D26" s="7">
        <f>C26*B26</f>
        <v>-3485</v>
      </c>
      <c r="F26" s="4" t="s">
        <v>11</v>
      </c>
      <c r="G26" s="2">
        <v>-102.5</v>
      </c>
      <c r="H26" s="2">
        <v>69</v>
      </c>
      <c r="I26" s="7">
        <f>H26*G26</f>
        <v>-7072.5</v>
      </c>
      <c r="K26" s="4" t="s">
        <v>11</v>
      </c>
      <c r="L26" s="2">
        <v>-102.5</v>
      </c>
      <c r="M26" s="2">
        <v>49</v>
      </c>
      <c r="N26" s="7">
        <f>M26*L26</f>
        <v>-5022.5</v>
      </c>
    </row>
    <row r="27" spans="1:14" x14ac:dyDescent="0.25">
      <c r="A27" s="4" t="s">
        <v>14</v>
      </c>
      <c r="B27" s="2">
        <v>-2</v>
      </c>
      <c r="C27" s="2">
        <v>50</v>
      </c>
      <c r="D27" s="7">
        <f>C27*B27</f>
        <v>-100</v>
      </c>
      <c r="F27" s="4" t="s">
        <v>14</v>
      </c>
      <c r="G27" s="2">
        <v>-2</v>
      </c>
      <c r="H27" s="2">
        <v>80</v>
      </c>
      <c r="I27" s="7">
        <f>H27*G27</f>
        <v>-160</v>
      </c>
      <c r="K27" s="4" t="s">
        <v>14</v>
      </c>
      <c r="L27" s="2">
        <v>-2</v>
      </c>
      <c r="M27" s="2">
        <v>52</v>
      </c>
      <c r="N27" s="7">
        <f>M27*L27</f>
        <v>-104</v>
      </c>
    </row>
    <row r="28" spans="1:14" x14ac:dyDescent="0.25">
      <c r="A28" s="1"/>
      <c r="B28" s="1"/>
      <c r="C28" s="3" t="s">
        <v>15</v>
      </c>
      <c r="D28" s="7">
        <f>SUM(D24:D25)</f>
        <v>34572.5</v>
      </c>
      <c r="F28" s="1"/>
      <c r="G28" s="1"/>
      <c r="H28" s="3" t="s">
        <v>15</v>
      </c>
      <c r="I28" s="7">
        <f>SUM(I24:I25)</f>
        <v>30794</v>
      </c>
      <c r="K28" s="1"/>
      <c r="L28" s="1"/>
      <c r="M28" s="3" t="s">
        <v>15</v>
      </c>
      <c r="N28" s="7">
        <f>SUM(N24:N25)</f>
        <v>19493.5</v>
      </c>
    </row>
    <row r="29" spans="1:14" x14ac:dyDescent="0.25">
      <c r="A29" s="1"/>
      <c r="B29" s="1"/>
      <c r="C29" s="3" t="s">
        <v>16</v>
      </c>
      <c r="D29" s="7">
        <f>SUM((SUM(C25:C26)*B25),(SUM(C25:C26)*B24))</f>
        <v>38089.5</v>
      </c>
      <c r="F29" s="1"/>
      <c r="G29" s="1"/>
      <c r="H29" s="3" t="s">
        <v>16</v>
      </c>
      <c r="I29" s="7">
        <f>SUM((SUM(H25:H26)*G25),(SUM(H25:H26)*G24))</f>
        <v>37888.5</v>
      </c>
      <c r="K29" s="1"/>
      <c r="L29" s="1"/>
      <c r="M29" s="3" t="s">
        <v>16</v>
      </c>
      <c r="N29" s="7">
        <f>SUM((SUM(M25:M26)*L25),(SUM(M25:M26)*L24))</f>
        <v>24522</v>
      </c>
    </row>
    <row r="30" spans="1:14" x14ac:dyDescent="0.25">
      <c r="A30" s="1"/>
      <c r="B30" s="1"/>
      <c r="C30" s="3" t="s">
        <v>5</v>
      </c>
      <c r="D30" s="7">
        <f>D28/C24</f>
        <v>87.525316455696199</v>
      </c>
      <c r="F30" s="1"/>
      <c r="G30" s="1"/>
      <c r="H30" s="3" t="s">
        <v>5</v>
      </c>
      <c r="I30" s="7">
        <f>I28/H24</f>
        <v>79.365979381443296</v>
      </c>
      <c r="K30" s="1"/>
      <c r="L30" s="1"/>
      <c r="M30" s="3" t="s">
        <v>5</v>
      </c>
      <c r="N30" s="7">
        <f>N28/M24</f>
        <v>78.921052631578945</v>
      </c>
    </row>
    <row r="31" spans="1:14" x14ac:dyDescent="0.25">
      <c r="C31" s="3" t="s">
        <v>17</v>
      </c>
      <c r="D31" s="8">
        <f>D29/SUM(C25:C26)</f>
        <v>100.5</v>
      </c>
      <c r="H31" s="3" t="s">
        <v>17</v>
      </c>
      <c r="I31" s="8">
        <f>I29/SUM(H25:H26)</f>
        <v>100.5</v>
      </c>
      <c r="M31" s="3" t="s">
        <v>17</v>
      </c>
      <c r="N31" s="8">
        <f>N29/SUM(M25:M26)</f>
        <v>100.5</v>
      </c>
    </row>
    <row r="32" spans="1:14" x14ac:dyDescent="0.25">
      <c r="C32" s="5"/>
      <c r="D32" s="10"/>
      <c r="H32" s="5"/>
      <c r="I32" s="10"/>
      <c r="M32" s="5"/>
      <c r="N32" s="10"/>
    </row>
    <row r="33" spans="3:3" x14ac:dyDescent="0.25">
      <c r="C33" s="9">
        <f>SUM(D28,I28,N28)</f>
        <v>84860</v>
      </c>
    </row>
  </sheetData>
  <conditionalFormatting sqref="D3:D6 D11:D13 I11:I13 N11:N13 D15:D18">
    <cfRule type="cellIs" dxfId="51" priority="25" operator="lessThan">
      <formula>0</formula>
    </cfRule>
    <cfRule type="cellIs" dxfId="50" priority="26" operator="greaterThan">
      <formula>0</formula>
    </cfRule>
  </conditionalFormatting>
  <conditionalFormatting sqref="D24:D26 I24:I26 N24:N26">
    <cfRule type="cellIs" dxfId="49" priority="23" operator="lessThan">
      <formula>0</formula>
    </cfRule>
    <cfRule type="cellIs" dxfId="48" priority="24" operator="greaterThan">
      <formula>0</formula>
    </cfRule>
  </conditionalFormatting>
  <conditionalFormatting sqref="D14">
    <cfRule type="cellIs" dxfId="47" priority="21" operator="lessThan">
      <formula>0</formula>
    </cfRule>
    <cfRule type="cellIs" dxfId="46" priority="22" operator="greaterThan">
      <formula>0</formula>
    </cfRule>
  </conditionalFormatting>
  <conditionalFormatting sqref="I15:I18">
    <cfRule type="cellIs" dxfId="45" priority="19" operator="lessThan">
      <formula>0</formula>
    </cfRule>
    <cfRule type="cellIs" dxfId="44" priority="20" operator="greaterThan">
      <formula>0</formula>
    </cfRule>
  </conditionalFormatting>
  <conditionalFormatting sqref="I14">
    <cfRule type="cellIs" dxfId="43" priority="17" operator="lessThan">
      <formula>0</formula>
    </cfRule>
    <cfRule type="cellIs" dxfId="42" priority="18" operator="greaterThan">
      <formula>0</formula>
    </cfRule>
  </conditionalFormatting>
  <conditionalFormatting sqref="N15:N18">
    <cfRule type="cellIs" dxfId="41" priority="15" operator="lessThan">
      <formula>0</formula>
    </cfRule>
    <cfRule type="cellIs" dxfId="40" priority="16" operator="greaterThan">
      <formula>0</formula>
    </cfRule>
  </conditionalFormatting>
  <conditionalFormatting sqref="N14">
    <cfRule type="cellIs" dxfId="39" priority="13" operator="lessThan">
      <formula>0</formula>
    </cfRule>
    <cfRule type="cellIs" dxfId="38" priority="14" operator="greaterThan">
      <formula>0</formula>
    </cfRule>
  </conditionalFormatting>
  <conditionalFormatting sqref="D28:D32">
    <cfRule type="cellIs" dxfId="37" priority="11" operator="lessThan">
      <formula>0</formula>
    </cfRule>
    <cfRule type="cellIs" dxfId="36" priority="12" operator="greaterThan">
      <formula>0</formula>
    </cfRule>
  </conditionalFormatting>
  <conditionalFormatting sqref="D27">
    <cfRule type="cellIs" dxfId="35" priority="9" operator="lessThan">
      <formula>0</formula>
    </cfRule>
    <cfRule type="cellIs" dxfId="34" priority="10" operator="greaterThan">
      <formula>0</formula>
    </cfRule>
  </conditionalFormatting>
  <conditionalFormatting sqref="I28:I32">
    <cfRule type="cellIs" dxfId="33" priority="7" operator="lessThan">
      <formula>0</formula>
    </cfRule>
    <cfRule type="cellIs" dxfId="32" priority="8" operator="greaterThan">
      <formula>0</formula>
    </cfRule>
  </conditionalFormatting>
  <conditionalFormatting sqref="I27">
    <cfRule type="cellIs" dxfId="31" priority="5" operator="lessThan">
      <formula>0</formula>
    </cfRule>
    <cfRule type="cellIs" dxfId="30" priority="6" operator="greaterThan">
      <formula>0</formula>
    </cfRule>
  </conditionalFormatting>
  <conditionalFormatting sqref="N28:N32">
    <cfRule type="cellIs" dxfId="29" priority="3" operator="lessThan">
      <formula>0</formula>
    </cfRule>
    <cfRule type="cellIs" dxfId="28" priority="4" operator="greaterThan">
      <formula>0</formula>
    </cfRule>
  </conditionalFormatting>
  <conditionalFormatting sqref="N27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GridLines="0" topLeftCell="A4" workbookViewId="0">
      <selection activeCell="A26" sqref="A26"/>
    </sheetView>
  </sheetViews>
  <sheetFormatPr defaultRowHeight="15" x14ac:dyDescent="0.25"/>
  <cols>
    <col min="1" max="1" width="15.140625" bestFit="1" customWidth="1"/>
    <col min="3" max="3" width="20.85546875" bestFit="1" customWidth="1"/>
    <col min="4" max="4" width="10.140625" bestFit="1" customWidth="1"/>
    <col min="6" max="6" width="15.140625" bestFit="1" customWidth="1"/>
    <col min="8" max="8" width="20.85546875" bestFit="1" customWidth="1"/>
    <col min="9" max="9" width="10.140625" bestFit="1" customWidth="1"/>
    <col min="11" max="11" width="15.140625" bestFit="1" customWidth="1"/>
    <col min="13" max="13" width="20.85546875" bestFit="1" customWidth="1"/>
    <col min="14" max="14" width="10.140625" bestFit="1" customWidth="1"/>
  </cols>
  <sheetData>
    <row r="1" spans="1:14" x14ac:dyDescent="0.25">
      <c r="A1">
        <v>22</v>
      </c>
    </row>
    <row r="2" spans="1:14" x14ac:dyDescent="0.25">
      <c r="A2" s="6" t="s">
        <v>8</v>
      </c>
      <c r="B2" s="3" t="s">
        <v>1</v>
      </c>
      <c r="C2" s="3" t="s">
        <v>0</v>
      </c>
      <c r="D2" s="3" t="s">
        <v>6</v>
      </c>
      <c r="F2" s="6" t="s">
        <v>9</v>
      </c>
      <c r="G2" s="3" t="s">
        <v>1</v>
      </c>
      <c r="H2" s="3" t="s">
        <v>0</v>
      </c>
      <c r="I2" s="3" t="s">
        <v>6</v>
      </c>
      <c r="K2" s="6" t="s">
        <v>10</v>
      </c>
      <c r="L2" s="3" t="s">
        <v>1</v>
      </c>
      <c r="M2" s="3" t="s">
        <v>0</v>
      </c>
      <c r="N2" s="3" t="s">
        <v>6</v>
      </c>
    </row>
    <row r="3" spans="1:14" x14ac:dyDescent="0.25">
      <c r="A3" s="4" t="s">
        <v>2</v>
      </c>
      <c r="B3" s="2">
        <v>-2</v>
      </c>
      <c r="C3" s="2">
        <v>365</v>
      </c>
      <c r="D3" s="7">
        <f>C3*B3</f>
        <v>-730</v>
      </c>
      <c r="F3" s="4" t="s">
        <v>2</v>
      </c>
      <c r="G3" s="2">
        <v>-2</v>
      </c>
      <c r="H3" s="2">
        <v>343</v>
      </c>
      <c r="I3" s="7">
        <f>H3*G3</f>
        <v>-686</v>
      </c>
      <c r="K3" s="4" t="s">
        <v>2</v>
      </c>
      <c r="L3" s="2">
        <v>-2</v>
      </c>
      <c r="M3" s="2">
        <v>220</v>
      </c>
      <c r="N3" s="7">
        <f>M3*L3</f>
        <v>-440</v>
      </c>
    </row>
    <row r="4" spans="1:14" x14ac:dyDescent="0.25">
      <c r="A4" s="4" t="s">
        <v>3</v>
      </c>
      <c r="B4" s="2">
        <v>102.5</v>
      </c>
      <c r="C4" s="2">
        <v>297</v>
      </c>
      <c r="D4" s="7">
        <f>C4*B4</f>
        <v>30442.5</v>
      </c>
      <c r="F4" s="4" t="s">
        <v>3</v>
      </c>
      <c r="G4" s="2">
        <v>102.5</v>
      </c>
      <c r="H4" s="2">
        <v>288</v>
      </c>
      <c r="I4" s="7">
        <f>H4*G4</f>
        <v>29520</v>
      </c>
      <c r="K4" s="4" t="s">
        <v>3</v>
      </c>
      <c r="L4" s="2">
        <v>102.5</v>
      </c>
      <c r="M4" s="2">
        <v>190</v>
      </c>
      <c r="N4" s="7">
        <f>M4*L4</f>
        <v>19475</v>
      </c>
    </row>
    <row r="5" spans="1:14" x14ac:dyDescent="0.25">
      <c r="A5" s="4" t="s">
        <v>11</v>
      </c>
      <c r="B5" s="2">
        <v>-102.5</v>
      </c>
      <c r="C5" s="2">
        <v>82</v>
      </c>
      <c r="D5" s="7">
        <f>C5*B5</f>
        <v>-8405</v>
      </c>
      <c r="F5" s="4" t="s">
        <v>11</v>
      </c>
      <c r="G5" s="2">
        <v>-102.5</v>
      </c>
      <c r="H5" s="2">
        <v>89</v>
      </c>
      <c r="I5" s="7">
        <f>H5*G5</f>
        <v>-9122.5</v>
      </c>
      <c r="K5" s="4" t="s">
        <v>11</v>
      </c>
      <c r="L5" s="2">
        <v>-102.5</v>
      </c>
      <c r="M5" s="2">
        <v>54</v>
      </c>
      <c r="N5" s="7">
        <f>M5*L5</f>
        <v>-5535</v>
      </c>
    </row>
    <row r="6" spans="1:14" x14ac:dyDescent="0.25">
      <c r="A6" s="4" t="s">
        <v>14</v>
      </c>
      <c r="B6" s="2">
        <v>-2</v>
      </c>
      <c r="C6" s="2">
        <v>68</v>
      </c>
      <c r="D6" s="7">
        <f>C6*B6</f>
        <v>-136</v>
      </c>
      <c r="F6" s="4" t="s">
        <v>14</v>
      </c>
      <c r="G6" s="2">
        <v>-2</v>
      </c>
      <c r="H6" s="2">
        <v>55</v>
      </c>
      <c r="I6" s="7">
        <f>H6*G6</f>
        <v>-110</v>
      </c>
      <c r="K6" s="4" t="s">
        <v>14</v>
      </c>
      <c r="L6" s="2">
        <v>-2</v>
      </c>
      <c r="M6" s="2">
        <v>30</v>
      </c>
      <c r="N6" s="7">
        <f>M6*L6</f>
        <v>-60</v>
      </c>
    </row>
    <row r="7" spans="1:14" x14ac:dyDescent="0.25">
      <c r="A7" s="1"/>
      <c r="B7" s="1"/>
      <c r="C7" s="3" t="s">
        <v>15</v>
      </c>
      <c r="D7" s="7">
        <f>SUM(D3:D4)</f>
        <v>29712.5</v>
      </c>
      <c r="F7" s="1"/>
      <c r="G7" s="1"/>
      <c r="H7" s="3" t="s">
        <v>15</v>
      </c>
      <c r="I7" s="7">
        <f>SUM(I3:I4)</f>
        <v>28834</v>
      </c>
      <c r="K7" s="1"/>
      <c r="L7" s="1"/>
      <c r="M7" s="3" t="s">
        <v>15</v>
      </c>
      <c r="N7" s="7">
        <f>SUM(N3:N4)</f>
        <v>19035</v>
      </c>
    </row>
    <row r="8" spans="1:14" x14ac:dyDescent="0.25">
      <c r="A8" s="1"/>
      <c r="B8" s="1"/>
      <c r="C8" s="3" t="s">
        <v>16</v>
      </c>
      <c r="D8" s="7">
        <f>SUM((SUM(C4:C5)*B4),(SUM(C4:C5)*B3))</f>
        <v>38089.5</v>
      </c>
      <c r="F8" s="1"/>
      <c r="G8" s="1"/>
      <c r="H8" s="3" t="s">
        <v>16</v>
      </c>
      <c r="I8" s="7">
        <f>SUM((SUM(H4:H5)*G4),(SUM(H4:H5)*G3))</f>
        <v>37888.5</v>
      </c>
      <c r="K8" s="1"/>
      <c r="L8" s="1"/>
      <c r="M8" s="3" t="s">
        <v>16</v>
      </c>
      <c r="N8" s="7">
        <f>SUM((SUM(M4:M5)*L4),(SUM(M4:M5)*L3))</f>
        <v>24522</v>
      </c>
    </row>
    <row r="9" spans="1:14" x14ac:dyDescent="0.25">
      <c r="A9" s="1"/>
      <c r="B9" s="1"/>
      <c r="C9" s="3" t="s">
        <v>5</v>
      </c>
      <c r="D9" s="7">
        <f>D7/C3</f>
        <v>81.404109589041099</v>
      </c>
      <c r="F9" s="1"/>
      <c r="G9" s="1"/>
      <c r="H9" s="3" t="s">
        <v>5</v>
      </c>
      <c r="I9" s="7">
        <f>I7/H3</f>
        <v>84.064139941690968</v>
      </c>
      <c r="K9" s="1"/>
      <c r="L9" s="1"/>
      <c r="M9" s="3" t="s">
        <v>5</v>
      </c>
      <c r="N9" s="7">
        <f>N7/M3</f>
        <v>86.522727272727266</v>
      </c>
    </row>
    <row r="10" spans="1:14" x14ac:dyDescent="0.25">
      <c r="C10" s="3" t="s">
        <v>17</v>
      </c>
      <c r="D10" s="8">
        <f>D8/SUM(C4:C5)</f>
        <v>100.5</v>
      </c>
      <c r="H10" s="3" t="s">
        <v>17</v>
      </c>
      <c r="I10" s="8">
        <f>I8/SUM(H4:H5)</f>
        <v>100.5</v>
      </c>
      <c r="M10" s="3" t="s">
        <v>17</v>
      </c>
      <c r="N10" s="8">
        <f>N8/SUM(M4:M5)</f>
        <v>100.5</v>
      </c>
    </row>
    <row r="12" spans="1:14" x14ac:dyDescent="0.25">
      <c r="C12" s="9">
        <f>SUM(D7,I7,N7)</f>
        <v>77581.5</v>
      </c>
    </row>
    <row r="14" spans="1:14" x14ac:dyDescent="0.25">
      <c r="A14">
        <v>11</v>
      </c>
    </row>
    <row r="15" spans="1:14" x14ac:dyDescent="0.25">
      <c r="A15" s="6" t="s">
        <v>8</v>
      </c>
      <c r="B15" s="3" t="s">
        <v>1</v>
      </c>
      <c r="C15" s="3" t="s">
        <v>0</v>
      </c>
      <c r="D15" s="3" t="s">
        <v>6</v>
      </c>
      <c r="F15" s="6" t="s">
        <v>9</v>
      </c>
      <c r="G15" s="3" t="s">
        <v>1</v>
      </c>
      <c r="H15" s="3" t="s">
        <v>0</v>
      </c>
      <c r="I15" s="3" t="s">
        <v>6</v>
      </c>
      <c r="K15" s="6" t="s">
        <v>10</v>
      </c>
      <c r="L15" s="3" t="s">
        <v>1</v>
      </c>
      <c r="M15" s="3" t="s">
        <v>0</v>
      </c>
      <c r="N15" s="3" t="s">
        <v>6</v>
      </c>
    </row>
    <row r="16" spans="1:14" x14ac:dyDescent="0.25">
      <c r="A16" s="4" t="s">
        <v>2</v>
      </c>
      <c r="B16" s="2">
        <v>-2</v>
      </c>
      <c r="C16" s="2">
        <v>377</v>
      </c>
      <c r="D16" s="7">
        <f>C16*B16</f>
        <v>-754</v>
      </c>
      <c r="F16" s="4" t="s">
        <v>2</v>
      </c>
      <c r="G16" s="2">
        <v>-2</v>
      </c>
      <c r="H16" s="2">
        <v>357</v>
      </c>
      <c r="I16" s="7">
        <f>H16*G16</f>
        <v>-714</v>
      </c>
      <c r="K16" s="4" t="s">
        <v>2</v>
      </c>
      <c r="L16" s="2">
        <v>-2</v>
      </c>
      <c r="M16" s="2">
        <v>233</v>
      </c>
      <c r="N16" s="7">
        <f>M16*L16</f>
        <v>-466</v>
      </c>
    </row>
    <row r="17" spans="1:14" x14ac:dyDescent="0.25">
      <c r="A17" s="4" t="s">
        <v>3</v>
      </c>
      <c r="B17" s="2">
        <v>102.5</v>
      </c>
      <c r="C17" s="2">
        <v>305</v>
      </c>
      <c r="D17" s="7">
        <f>C17*B17</f>
        <v>31262.5</v>
      </c>
      <c r="F17" s="4" t="s">
        <v>3</v>
      </c>
      <c r="G17" s="2">
        <v>102.5</v>
      </c>
      <c r="H17" s="2">
        <v>295</v>
      </c>
      <c r="I17" s="7">
        <f>H17*G17</f>
        <v>30237.5</v>
      </c>
      <c r="K17" s="4" t="s">
        <v>3</v>
      </c>
      <c r="L17" s="2">
        <v>102.5</v>
      </c>
      <c r="M17" s="2">
        <v>198</v>
      </c>
      <c r="N17" s="7">
        <f>M17*L17</f>
        <v>20295</v>
      </c>
    </row>
    <row r="18" spans="1:14" x14ac:dyDescent="0.25">
      <c r="A18" s="4" t="s">
        <v>11</v>
      </c>
      <c r="B18" s="2">
        <v>-102.5</v>
      </c>
      <c r="C18" s="2">
        <v>74</v>
      </c>
      <c r="D18" s="7">
        <f>C18*B18</f>
        <v>-7585</v>
      </c>
      <c r="F18" s="4" t="s">
        <v>11</v>
      </c>
      <c r="G18" s="2">
        <v>-102.5</v>
      </c>
      <c r="H18" s="2">
        <v>82</v>
      </c>
      <c r="I18" s="7">
        <f>H18*G18</f>
        <v>-8405</v>
      </c>
      <c r="K18" s="4" t="s">
        <v>11</v>
      </c>
      <c r="L18" s="2">
        <v>-102.5</v>
      </c>
      <c r="M18" s="2">
        <v>46</v>
      </c>
      <c r="N18" s="7">
        <f>M18*L18</f>
        <v>-4715</v>
      </c>
    </row>
    <row r="19" spans="1:14" x14ac:dyDescent="0.25">
      <c r="A19" s="4" t="s">
        <v>14</v>
      </c>
      <c r="B19" s="2">
        <v>-2</v>
      </c>
      <c r="C19" s="2">
        <v>72</v>
      </c>
      <c r="D19" s="7">
        <f>C19*B19</f>
        <v>-144</v>
      </c>
      <c r="F19" s="4" t="s">
        <v>14</v>
      </c>
      <c r="G19" s="2">
        <v>-2</v>
      </c>
      <c r="H19" s="2">
        <v>62</v>
      </c>
      <c r="I19" s="7">
        <f>H19*G19</f>
        <v>-124</v>
      </c>
      <c r="K19" s="4" t="s">
        <v>14</v>
      </c>
      <c r="L19" s="2">
        <v>-2</v>
      </c>
      <c r="M19" s="2">
        <v>35</v>
      </c>
      <c r="N19" s="7">
        <f>M19*L19</f>
        <v>-70</v>
      </c>
    </row>
    <row r="20" spans="1:14" x14ac:dyDescent="0.25">
      <c r="A20" s="1"/>
      <c r="B20" s="1"/>
      <c r="C20" s="3" t="s">
        <v>15</v>
      </c>
      <c r="D20" s="7">
        <f>SUM(D16:D17)</f>
        <v>30508.5</v>
      </c>
      <c r="F20" s="1"/>
      <c r="G20" s="1"/>
      <c r="H20" s="3" t="s">
        <v>15</v>
      </c>
      <c r="I20" s="7">
        <f>SUM(I16:I17)</f>
        <v>29523.5</v>
      </c>
      <c r="K20" s="1"/>
      <c r="L20" s="1"/>
      <c r="M20" s="3" t="s">
        <v>15</v>
      </c>
      <c r="N20" s="7">
        <f>SUM(N16:N17)</f>
        <v>19829</v>
      </c>
    </row>
    <row r="21" spans="1:14" x14ac:dyDescent="0.25">
      <c r="A21" s="1"/>
      <c r="B21" s="1"/>
      <c r="C21" s="3" t="s">
        <v>16</v>
      </c>
      <c r="D21" s="7">
        <f>SUM((SUM(C17:C18)*B17),(SUM(C17:C18)*B16))</f>
        <v>38089.5</v>
      </c>
      <c r="F21" s="1"/>
      <c r="G21" s="1"/>
      <c r="H21" s="3" t="s">
        <v>16</v>
      </c>
      <c r="I21" s="7">
        <f>SUM((SUM(H17:H18)*G17),(SUM(H17:H18)*G16))</f>
        <v>37888.5</v>
      </c>
      <c r="K21" s="1"/>
      <c r="L21" s="1"/>
      <c r="M21" s="3" t="s">
        <v>16</v>
      </c>
      <c r="N21" s="7">
        <f>SUM((SUM(M17:M18)*L17),(SUM(M17:M18)*L16))</f>
        <v>24522</v>
      </c>
    </row>
    <row r="22" spans="1:14" x14ac:dyDescent="0.25">
      <c r="A22" s="1"/>
      <c r="B22" s="1"/>
      <c r="C22" s="3" t="s">
        <v>5</v>
      </c>
      <c r="D22" s="7">
        <f>D20/C16</f>
        <v>80.92440318302387</v>
      </c>
      <c r="F22" s="1"/>
      <c r="G22" s="1"/>
      <c r="H22" s="3" t="s">
        <v>5</v>
      </c>
      <c r="I22" s="7">
        <f>I20/H16</f>
        <v>82.698879551820724</v>
      </c>
      <c r="K22" s="1"/>
      <c r="L22" s="1"/>
      <c r="M22" s="3" t="s">
        <v>5</v>
      </c>
      <c r="N22" s="7">
        <f>N20/M16</f>
        <v>85.103004291845494</v>
      </c>
    </row>
    <row r="23" spans="1:14" x14ac:dyDescent="0.25">
      <c r="C23" s="3" t="s">
        <v>17</v>
      </c>
      <c r="D23" s="8">
        <f>D21/SUM(C17:C18)</f>
        <v>100.5</v>
      </c>
      <c r="H23" s="3" t="s">
        <v>17</v>
      </c>
      <c r="I23" s="8">
        <f>I21/SUM(H17:H18)</f>
        <v>100.5</v>
      </c>
      <c r="M23" s="3" t="s">
        <v>17</v>
      </c>
      <c r="N23" s="8">
        <f>N21/SUM(M17:M18)</f>
        <v>100.5</v>
      </c>
    </row>
    <row r="24" spans="1:14" x14ac:dyDescent="0.25">
      <c r="C24" s="5"/>
      <c r="D24" s="10"/>
      <c r="H24" s="5"/>
      <c r="I24" s="10"/>
      <c r="M24" s="5"/>
      <c r="N24" s="10"/>
    </row>
    <row r="25" spans="1:14" x14ac:dyDescent="0.25">
      <c r="C25" s="9">
        <f>SUM(D20,I20,N20)</f>
        <v>79861</v>
      </c>
    </row>
  </sheetData>
  <conditionalFormatting sqref="D3:D5 I3:I5 N3:N5 D7:D10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D16:D18 I16:I18 N16:N18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D6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I7:I10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I6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N7:N10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N6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D20:D24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1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I20:I2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I1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20:N2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</vt:lpstr>
      <vt:lpstr>LR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G</dc:creator>
  <cp:lastModifiedBy>Bala G</cp:lastModifiedBy>
  <dcterms:created xsi:type="dcterms:W3CDTF">2015-03-12T16:05:42Z</dcterms:created>
  <dcterms:modified xsi:type="dcterms:W3CDTF">2015-03-12T19:25:56Z</dcterms:modified>
</cp:coreProperties>
</file>