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rudh\Desktop\Udacity - AB testing\"/>
    </mc:Choice>
  </mc:AlternateContent>
  <bookViews>
    <workbookView xWindow="0" yWindow="0" windowWidth="28755" windowHeight="12345"/>
  </bookViews>
  <sheets>
    <sheet name="Control" sheetId="1" r:id="rId1"/>
    <sheet name="Experiment" sheetId="2" r:id="rId2"/>
  </sheets>
  <calcPr calcId="152511"/>
</workbook>
</file>

<file path=xl/calcChain.xml><?xml version="1.0" encoding="utf-8"?>
<calcChain xmlns="http://schemas.openxmlformats.org/spreadsheetml/2006/main">
  <c r="I34" i="1" l="1"/>
  <c r="I35" i="1"/>
  <c r="I39" i="1"/>
  <c r="I32" i="1"/>
  <c r="I27" i="1"/>
  <c r="I26" i="1"/>
  <c r="I25" i="1"/>
  <c r="I24" i="1"/>
  <c r="I23" i="1"/>
  <c r="J23" i="1"/>
  <c r="I20" i="1"/>
  <c r="I19" i="1"/>
  <c r="I16" i="1"/>
  <c r="I15" i="1"/>
  <c r="I14" i="1"/>
  <c r="I13" i="1"/>
  <c r="I12" i="1"/>
  <c r="J12" i="1"/>
  <c r="H9" i="1"/>
  <c r="H8" i="1"/>
  <c r="I37" i="1" l="1"/>
  <c r="I36" i="1"/>
</calcChain>
</file>

<file path=xl/sharedStrings.xml><?xml version="1.0" encoding="utf-8"?>
<sst xmlns="http://schemas.openxmlformats.org/spreadsheetml/2006/main" count="110" uniqueCount="61">
  <si>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</si>
  <si>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</si>
  <si>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</si>
  <si>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</si>
  <si>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</si>
  <si>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</si>
  <si>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</si>
  <si>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</si>
  <si>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</si>
  <si>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</si>
  <si>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</si>
  <si>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</si>
  <si>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</si>
  <si>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</si>
  <si>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</si>
  <si>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</si>
  <si>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</si>
  <si>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</si>
  <si>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</si>
  <si>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</si>
  <si>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</si>
  <si>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</si>
  <si>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</si>
  <si>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</si>
  <si>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</si>
  <si>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</si>
  <si>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</si>
  <si>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</si>
  <si>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</si>
  <si>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</si>
  <si>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</si>
  <si>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</si>
  <si>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</si>
  <si>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</si>
  <si>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</si>
  <si>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</si>
  <si>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</si>
  <si>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</si>
  <si>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</si>
  <si>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</si>
  <si>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</si>
  <si>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</si>
  <si>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 xml:space="preserve">Control : </t>
  </si>
  <si>
    <t xml:space="preserve">Experiment : </t>
  </si>
  <si>
    <t xml:space="preserve">Chance of being assigned randomly : </t>
  </si>
  <si>
    <t xml:space="preserve">Upper bound value  : </t>
  </si>
  <si>
    <t xml:space="preserve">Lower bound value  : </t>
  </si>
  <si>
    <t xml:space="preserve">Margin of error : </t>
  </si>
  <si>
    <t xml:space="preserve">Observed value : </t>
  </si>
  <si>
    <r>
      <t xml:space="preserve">Number of Cookies :  </t>
    </r>
    <r>
      <rPr>
        <b/>
        <sz val="11"/>
        <color theme="1"/>
        <rFont val="Calibri"/>
        <family val="2"/>
        <scheme val="minor"/>
      </rPr>
      <t>Within Permissible range</t>
    </r>
  </si>
  <si>
    <t>Experiment :</t>
  </si>
  <si>
    <t xml:space="preserve">Chance of clicking button : </t>
  </si>
  <si>
    <t xml:space="preserve">Standard Error : </t>
  </si>
  <si>
    <t xml:space="preserve">Standard error : </t>
  </si>
  <si>
    <t xml:space="preserve">Upper bound value : </t>
  </si>
  <si>
    <t xml:space="preserve">Lower bound value : </t>
  </si>
  <si>
    <r>
      <t xml:space="preserve">Number of clicks on start free-trial :  </t>
    </r>
    <r>
      <rPr>
        <b/>
        <sz val="11"/>
        <color theme="1"/>
        <rFont val="Calibri"/>
        <family val="2"/>
        <scheme val="minor"/>
      </rPr>
      <t>within Permissible range</t>
    </r>
  </si>
  <si>
    <t>Control</t>
  </si>
  <si>
    <r>
      <t xml:space="preserve">Click-through probability on start-free-trial: </t>
    </r>
    <r>
      <rPr>
        <b/>
        <sz val="10"/>
        <color theme="1"/>
        <rFont val="Calibri"/>
        <family val="2"/>
        <scheme val="minor"/>
      </rPr>
      <t>Within permissible range</t>
    </r>
  </si>
  <si>
    <t xml:space="preserve">Click-through probability : </t>
  </si>
  <si>
    <t xml:space="preserve">Observed value (experiment)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</si>
</sst>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1" fillId="3" borderId="0" xfId="2" applyAlignment="1"/>
    <xf numFmtId="0" fontId="1" fillId="2" borderId="0" xfId="1"/>
    <xf numFmtId="0" fontId="1" fillId="2" borderId="0" xfId="1" applyAlignment="1"/>
    <xf numFmtId="0" fontId="1" fillId="3" borderId="0" xfId="2"/>
    <xf numFmtId="0" fontId="4" fillId="2" borderId="0" xfId="1" applyFont="1" applyAlignment="1"/>
    <xf numFmtId="0" fontId="3" fillId="2" borderId="0" xfId="1" applyFont="1" applyAlignment="1"/>
  </cellXfs>
  <cellStyles count="3">
    <cellStyle name="40% - Accent1" xfId="1" builtinId="31"/>
    <cellStyle name="40% - Accent5" xfId="2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ySplit="1" topLeftCell="A14" activePane="bottomLeft" state="frozen"/>
      <selection pane="bottomLeft" activeCell="O39" sqref="O39"/>
    </sheetView>
  </sheetViews>
  <sheetFormatPr defaultColWidth="14.42578125" defaultRowHeight="15.75" customHeight="1" x14ac:dyDescent="0.2"/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5.75" customHeight="1" x14ac:dyDescent="0.2">
      <c r="A2" s="1" t="s">
        <v>5</v>
      </c>
      <c r="B2" s="3">
        <v>7723</v>
      </c>
      <c r="C2" s="3">
        <v>687</v>
      </c>
      <c r="D2" s="3">
        <v>134</v>
      </c>
      <c r="E2" s="3">
        <v>70</v>
      </c>
    </row>
    <row r="3" spans="1:10" ht="15.75" customHeight="1" x14ac:dyDescent="0.2">
      <c r="A3" s="1" t="s">
        <v>6</v>
      </c>
      <c r="B3" s="3">
        <v>9102</v>
      </c>
      <c r="C3" s="3">
        <v>779</v>
      </c>
      <c r="D3" s="3">
        <v>147</v>
      </c>
      <c r="E3" s="3">
        <v>70</v>
      </c>
    </row>
    <row r="4" spans="1:10" ht="15.75" customHeight="1" x14ac:dyDescent="0.2">
      <c r="A4" s="1" t="s">
        <v>7</v>
      </c>
      <c r="B4" s="3">
        <v>10511</v>
      </c>
      <c r="C4" s="3">
        <v>909</v>
      </c>
      <c r="D4" s="3">
        <v>167</v>
      </c>
      <c r="E4" s="3">
        <v>95</v>
      </c>
    </row>
    <row r="5" spans="1:10" ht="15.75" customHeight="1" x14ac:dyDescent="0.2">
      <c r="A5" s="1" t="s">
        <v>8</v>
      </c>
      <c r="B5" s="3">
        <v>9871</v>
      </c>
      <c r="C5" s="3">
        <v>836</v>
      </c>
      <c r="D5" s="3">
        <v>156</v>
      </c>
      <c r="E5" s="3">
        <v>105</v>
      </c>
    </row>
    <row r="6" spans="1:10" ht="15.75" customHeight="1" x14ac:dyDescent="0.2">
      <c r="A6" s="1" t="s">
        <v>9</v>
      </c>
      <c r="B6" s="3">
        <v>10014</v>
      </c>
      <c r="C6" s="3">
        <v>837</v>
      </c>
      <c r="D6" s="3">
        <v>163</v>
      </c>
      <c r="E6" s="3">
        <v>64</v>
      </c>
    </row>
    <row r="7" spans="1:10" ht="15.75" customHeight="1" x14ac:dyDescent="0.25">
      <c r="A7" s="1" t="s">
        <v>10</v>
      </c>
      <c r="B7" s="3">
        <v>9670</v>
      </c>
      <c r="C7" s="3">
        <v>823</v>
      </c>
      <c r="D7" s="3">
        <v>138</v>
      </c>
      <c r="E7" s="3">
        <v>82</v>
      </c>
      <c r="G7" s="5" t="s">
        <v>49</v>
      </c>
      <c r="H7" s="5"/>
      <c r="I7" s="5"/>
      <c r="J7" s="5"/>
    </row>
    <row r="8" spans="1:10" ht="15.75" customHeight="1" x14ac:dyDescent="0.25">
      <c r="A8" s="1" t="s">
        <v>11</v>
      </c>
      <c r="B8" s="3">
        <v>9008</v>
      </c>
      <c r="C8" s="3">
        <v>748</v>
      </c>
      <c r="D8" s="3">
        <v>146</v>
      </c>
      <c r="E8" s="3">
        <v>76</v>
      </c>
      <c r="G8" s="5" t="s">
        <v>42</v>
      </c>
      <c r="H8" s="5">
        <f>SUM(B2:B38)</f>
        <v>345543</v>
      </c>
      <c r="I8" s="5"/>
      <c r="J8" s="5"/>
    </row>
    <row r="9" spans="1:10" ht="15.75" customHeight="1" x14ac:dyDescent="0.25">
      <c r="A9" s="1" t="s">
        <v>12</v>
      </c>
      <c r="B9" s="3">
        <v>7434</v>
      </c>
      <c r="C9" s="3">
        <v>632</v>
      </c>
      <c r="D9" s="3">
        <v>110</v>
      </c>
      <c r="E9" s="3">
        <v>70</v>
      </c>
      <c r="G9" s="5" t="s">
        <v>43</v>
      </c>
      <c r="H9" s="5">
        <f>SUM(Experiment!B2:B38)</f>
        <v>344660</v>
      </c>
      <c r="I9" s="5"/>
      <c r="J9" s="5"/>
    </row>
    <row r="10" spans="1:10" ht="15.75" customHeight="1" x14ac:dyDescent="0.25">
      <c r="A10" s="1" t="s">
        <v>13</v>
      </c>
      <c r="B10" s="3">
        <v>8459</v>
      </c>
      <c r="C10" s="3">
        <v>691</v>
      </c>
      <c r="D10" s="3">
        <v>131</v>
      </c>
      <c r="E10" s="3">
        <v>60</v>
      </c>
      <c r="G10" s="5"/>
      <c r="H10" s="5"/>
      <c r="I10" s="5"/>
      <c r="J10" s="5"/>
    </row>
    <row r="11" spans="1:10" ht="15.75" customHeight="1" x14ac:dyDescent="0.25">
      <c r="A11" s="1" t="s">
        <v>14</v>
      </c>
      <c r="B11" s="3">
        <v>10667</v>
      </c>
      <c r="C11" s="3">
        <v>861</v>
      </c>
      <c r="D11" s="3">
        <v>165</v>
      </c>
      <c r="E11" s="3">
        <v>97</v>
      </c>
      <c r="G11" s="5" t="s">
        <v>44</v>
      </c>
      <c r="H11" s="5"/>
      <c r="I11" s="5"/>
      <c r="J11" s="5">
        <v>0.5</v>
      </c>
    </row>
    <row r="12" spans="1:10" ht="15.75" customHeight="1" x14ac:dyDescent="0.25">
      <c r="A12" s="1" t="s">
        <v>15</v>
      </c>
      <c r="B12" s="3">
        <v>10660</v>
      </c>
      <c r="C12" s="3">
        <v>867</v>
      </c>
      <c r="D12" s="3">
        <v>196</v>
      </c>
      <c r="E12" s="3">
        <v>105</v>
      </c>
      <c r="G12" s="5" t="s">
        <v>53</v>
      </c>
      <c r="H12" s="5"/>
      <c r="I12" s="5">
        <f>SQRT(J12)</f>
        <v>6.0184074029432473E-4</v>
      </c>
      <c r="J12" s="5">
        <f xml:space="preserve"> (J11 * (1 - J11)) / (H8+H9)</f>
        <v>3.6221227667802082E-7</v>
      </c>
    </row>
    <row r="13" spans="1:10" ht="15.75" customHeight="1" x14ac:dyDescent="0.25">
      <c r="A13" s="1" t="s">
        <v>16</v>
      </c>
      <c r="B13" s="3">
        <v>9947</v>
      </c>
      <c r="C13" s="3">
        <v>838</v>
      </c>
      <c r="D13" s="3">
        <v>162</v>
      </c>
      <c r="E13" s="3">
        <v>92</v>
      </c>
      <c r="G13" s="5" t="s">
        <v>47</v>
      </c>
      <c r="H13" s="5"/>
      <c r="I13" s="5">
        <f>1.96 * I12</f>
        <v>1.1796078509768765E-3</v>
      </c>
      <c r="J13" s="5"/>
    </row>
    <row r="14" spans="1:10" ht="15.75" customHeight="1" x14ac:dyDescent="0.25">
      <c r="A14" s="1" t="s">
        <v>17</v>
      </c>
      <c r="B14" s="3">
        <v>8324</v>
      </c>
      <c r="C14" s="3">
        <v>665</v>
      </c>
      <c r="D14" s="3">
        <v>127</v>
      </c>
      <c r="E14" s="3">
        <v>56</v>
      </c>
      <c r="G14" s="5" t="s">
        <v>45</v>
      </c>
      <c r="H14" s="5"/>
      <c r="I14" s="5">
        <f>J11-I13</f>
        <v>0.49882039214902313</v>
      </c>
      <c r="J14" s="5"/>
    </row>
    <row r="15" spans="1:10" ht="15.75" customHeight="1" x14ac:dyDescent="0.25">
      <c r="A15" s="1" t="s">
        <v>18</v>
      </c>
      <c r="B15" s="3">
        <v>9434</v>
      </c>
      <c r="C15" s="3">
        <v>673</v>
      </c>
      <c r="D15" s="3">
        <v>220</v>
      </c>
      <c r="E15" s="3">
        <v>122</v>
      </c>
      <c r="G15" s="5" t="s">
        <v>46</v>
      </c>
      <c r="H15" s="5"/>
      <c r="I15" s="5">
        <f>J11+I13</f>
        <v>0.50117960785097693</v>
      </c>
      <c r="J15" s="5"/>
    </row>
    <row r="16" spans="1:10" ht="15.75" customHeight="1" x14ac:dyDescent="0.25">
      <c r="A16" s="1" t="s">
        <v>19</v>
      </c>
      <c r="B16" s="3">
        <v>8687</v>
      </c>
      <c r="C16" s="3">
        <v>691</v>
      </c>
      <c r="D16" s="3">
        <v>176</v>
      </c>
      <c r="E16" s="3">
        <v>128</v>
      </c>
      <c r="G16" s="5" t="s">
        <v>48</v>
      </c>
      <c r="H16" s="5"/>
      <c r="I16" s="5">
        <f>H8 / (H8+H9)</f>
        <v>0.50063966688061334</v>
      </c>
      <c r="J16" s="5"/>
    </row>
    <row r="17" spans="1:10" ht="15.75" customHeight="1" x14ac:dyDescent="0.2">
      <c r="A17" s="1" t="s">
        <v>20</v>
      </c>
      <c r="B17" s="3">
        <v>8896</v>
      </c>
      <c r="C17" s="3">
        <v>708</v>
      </c>
      <c r="D17" s="3">
        <v>161</v>
      </c>
      <c r="E17" s="3">
        <v>104</v>
      </c>
    </row>
    <row r="18" spans="1:10" ht="15.75" customHeight="1" x14ac:dyDescent="0.25">
      <c r="A18" s="1" t="s">
        <v>21</v>
      </c>
      <c r="B18" s="3">
        <v>9535</v>
      </c>
      <c r="C18" s="3">
        <v>759</v>
      </c>
      <c r="D18" s="3">
        <v>233</v>
      </c>
      <c r="E18" s="3">
        <v>124</v>
      </c>
      <c r="G18" s="8" t="s">
        <v>56</v>
      </c>
      <c r="H18" s="5"/>
      <c r="I18" s="5"/>
      <c r="J18" s="5"/>
    </row>
    <row r="19" spans="1:10" ht="15.75" customHeight="1" x14ac:dyDescent="0.25">
      <c r="A19" s="1" t="s">
        <v>22</v>
      </c>
      <c r="B19" s="3">
        <v>9363</v>
      </c>
      <c r="C19" s="3">
        <v>736</v>
      </c>
      <c r="D19" s="3">
        <v>154</v>
      </c>
      <c r="E19" s="3">
        <v>91</v>
      </c>
      <c r="G19" s="8" t="s">
        <v>42</v>
      </c>
      <c r="H19" s="5"/>
      <c r="I19" s="5">
        <f>SUM(C2:C38)</f>
        <v>28378</v>
      </c>
      <c r="J19" s="5"/>
    </row>
    <row r="20" spans="1:10" ht="15.75" customHeight="1" x14ac:dyDescent="0.25">
      <c r="A20" s="1" t="s">
        <v>23</v>
      </c>
      <c r="B20" s="3">
        <v>9327</v>
      </c>
      <c r="C20" s="3">
        <v>739</v>
      </c>
      <c r="D20" s="3">
        <v>196</v>
      </c>
      <c r="E20" s="3">
        <v>86</v>
      </c>
      <c r="G20" s="8" t="s">
        <v>50</v>
      </c>
      <c r="H20" s="5"/>
      <c r="I20" s="5">
        <f>SUM(Experiment!C2:C38)</f>
        <v>28325</v>
      </c>
      <c r="J20" s="5"/>
    </row>
    <row r="21" spans="1:10" ht="15.75" customHeight="1" x14ac:dyDescent="0.25">
      <c r="A21" s="1" t="s">
        <v>24</v>
      </c>
      <c r="B21" s="3">
        <v>9345</v>
      </c>
      <c r="C21" s="3">
        <v>734</v>
      </c>
      <c r="D21" s="3">
        <v>167</v>
      </c>
      <c r="E21" s="3">
        <v>75</v>
      </c>
      <c r="G21" s="5"/>
      <c r="H21" s="5"/>
      <c r="I21" s="5"/>
      <c r="J21" s="5"/>
    </row>
    <row r="22" spans="1:10" ht="15.75" customHeight="1" x14ac:dyDescent="0.25">
      <c r="A22" s="1" t="s">
        <v>25</v>
      </c>
      <c r="B22" s="3">
        <v>8890</v>
      </c>
      <c r="C22" s="3">
        <v>706</v>
      </c>
      <c r="D22" s="3">
        <v>174</v>
      </c>
      <c r="E22" s="3">
        <v>101</v>
      </c>
      <c r="G22" s="5" t="s">
        <v>51</v>
      </c>
      <c r="H22" s="5"/>
      <c r="I22" s="5"/>
      <c r="J22" s="5">
        <v>0.5</v>
      </c>
    </row>
    <row r="23" spans="1:10" ht="15.75" customHeight="1" x14ac:dyDescent="0.25">
      <c r="A23" s="1" t="s">
        <v>26</v>
      </c>
      <c r="B23" s="3">
        <v>8460</v>
      </c>
      <c r="C23" s="3">
        <v>681</v>
      </c>
      <c r="D23" s="3">
        <v>156</v>
      </c>
      <c r="E23" s="3">
        <v>93</v>
      </c>
      <c r="G23" s="5" t="s">
        <v>52</v>
      </c>
      <c r="H23" s="5"/>
      <c r="I23" s="5">
        <f>SQRT(J23)</f>
        <v>2.0997470796992519E-3</v>
      </c>
      <c r="J23" s="5">
        <f>(J22 *(1-J22))/(I19+I20)</f>
        <v>4.4089377987055356E-6</v>
      </c>
    </row>
    <row r="24" spans="1:10" ht="15.75" customHeight="1" x14ac:dyDescent="0.25">
      <c r="A24" s="1" t="s">
        <v>27</v>
      </c>
      <c r="B24" s="3">
        <v>8836</v>
      </c>
      <c r="C24" s="3">
        <v>693</v>
      </c>
      <c r="D24" s="3">
        <v>206</v>
      </c>
      <c r="E24" s="3">
        <v>67</v>
      </c>
      <c r="G24" s="5" t="s">
        <v>47</v>
      </c>
      <c r="H24" s="5"/>
      <c r="I24" s="5">
        <f xml:space="preserve"> 1.96 * I23</f>
        <v>4.1155042762105335E-3</v>
      </c>
      <c r="J24" s="5"/>
    </row>
    <row r="25" spans="1:10" ht="15.75" customHeight="1" x14ac:dyDescent="0.25">
      <c r="A25" s="1" t="s">
        <v>28</v>
      </c>
      <c r="B25" s="3">
        <v>9437</v>
      </c>
      <c r="C25" s="3">
        <v>788</v>
      </c>
      <c r="D25" s="1"/>
      <c r="E25" s="4"/>
      <c r="G25" s="5" t="s">
        <v>54</v>
      </c>
      <c r="H25" s="5"/>
      <c r="I25" s="5">
        <f xml:space="preserve"> 0.5 + I24</f>
        <v>0.50411550427621055</v>
      </c>
      <c r="J25" s="5"/>
    </row>
    <row r="26" spans="1:10" ht="15.75" customHeight="1" x14ac:dyDescent="0.25">
      <c r="A26" s="1" t="s">
        <v>29</v>
      </c>
      <c r="B26" s="3">
        <v>9420</v>
      </c>
      <c r="C26" s="3">
        <v>781</v>
      </c>
      <c r="D26" s="1"/>
      <c r="E26" s="4"/>
      <c r="G26" s="5" t="s">
        <v>55</v>
      </c>
      <c r="H26" s="5"/>
      <c r="I26" s="5">
        <f>0.5-I24</f>
        <v>0.49588449572378945</v>
      </c>
      <c r="J26" s="5"/>
    </row>
    <row r="27" spans="1:10" ht="15.75" customHeight="1" x14ac:dyDescent="0.25">
      <c r="A27" s="1" t="s">
        <v>30</v>
      </c>
      <c r="B27" s="3">
        <v>9570</v>
      </c>
      <c r="C27" s="3">
        <v>805</v>
      </c>
      <c r="D27" s="1"/>
      <c r="E27" s="4"/>
      <c r="G27" s="5" t="s">
        <v>48</v>
      </c>
      <c r="H27" s="5"/>
      <c r="I27" s="5">
        <f>I19/(I19+I20)</f>
        <v>0.50046734740666277</v>
      </c>
      <c r="J27" s="5"/>
    </row>
    <row r="28" spans="1:10" ht="15.75" customHeight="1" x14ac:dyDescent="0.2">
      <c r="A28" s="1" t="s">
        <v>31</v>
      </c>
      <c r="B28" s="3">
        <v>9921</v>
      </c>
      <c r="C28" s="3">
        <v>830</v>
      </c>
      <c r="D28" s="1"/>
      <c r="E28" s="4"/>
    </row>
    <row r="29" spans="1:10" ht="15.75" customHeight="1" x14ac:dyDescent="0.25">
      <c r="A29" s="1" t="s">
        <v>32</v>
      </c>
      <c r="B29" s="3">
        <v>9424</v>
      </c>
      <c r="C29" s="3">
        <v>781</v>
      </c>
      <c r="D29" s="1"/>
      <c r="E29" s="4"/>
      <c r="G29" s="9" t="s">
        <v>58</v>
      </c>
      <c r="H29" s="7"/>
      <c r="I29" s="7"/>
      <c r="J29" s="7"/>
    </row>
    <row r="30" spans="1:10" ht="15.75" customHeight="1" x14ac:dyDescent="0.25">
      <c r="A30" s="1" t="s">
        <v>33</v>
      </c>
      <c r="B30" s="3">
        <v>9010</v>
      </c>
      <c r="C30" s="3">
        <v>756</v>
      </c>
      <c r="D30" s="1"/>
      <c r="E30" s="4"/>
      <c r="G30" s="6"/>
      <c r="H30" s="7"/>
      <c r="I30" s="7"/>
      <c r="J30" s="7"/>
    </row>
    <row r="31" spans="1:10" ht="15.75" customHeight="1" x14ac:dyDescent="0.25">
      <c r="A31" s="1" t="s">
        <v>34</v>
      </c>
      <c r="B31" s="3">
        <v>9656</v>
      </c>
      <c r="C31" s="3">
        <v>825</v>
      </c>
      <c r="D31" s="1"/>
      <c r="E31" s="4"/>
      <c r="G31" s="10" t="s">
        <v>57</v>
      </c>
      <c r="H31" s="7"/>
      <c r="I31" s="7"/>
      <c r="J31" s="7"/>
    </row>
    <row r="32" spans="1:10" ht="15.75" customHeight="1" x14ac:dyDescent="0.25">
      <c r="A32" s="1" t="s">
        <v>35</v>
      </c>
      <c r="B32" s="3">
        <v>10419</v>
      </c>
      <c r="C32" s="3">
        <v>874</v>
      </c>
      <c r="D32" s="1"/>
      <c r="E32" s="4"/>
      <c r="G32" s="7" t="s">
        <v>59</v>
      </c>
      <c r="H32" s="7"/>
      <c r="I32" s="7">
        <f>I19/H8</f>
        <v>8.2125813574576823E-2</v>
      </c>
      <c r="J32" s="7"/>
    </row>
    <row r="33" spans="1:10" ht="15.75" customHeight="1" x14ac:dyDescent="0.25">
      <c r="A33" s="1" t="s">
        <v>36</v>
      </c>
      <c r="B33" s="3">
        <v>9880</v>
      </c>
      <c r="C33" s="3">
        <v>830</v>
      </c>
      <c r="D33" s="1"/>
      <c r="E33" s="4"/>
      <c r="G33" s="7"/>
      <c r="H33" s="7"/>
      <c r="I33" s="7"/>
      <c r="J33" s="7"/>
    </row>
    <row r="34" spans="1:10" ht="15.75" customHeight="1" x14ac:dyDescent="0.25">
      <c r="A34" s="1" t="s">
        <v>37</v>
      </c>
      <c r="B34" s="3">
        <v>10134</v>
      </c>
      <c r="C34" s="3">
        <v>801</v>
      </c>
      <c r="D34" s="1"/>
      <c r="E34" s="4"/>
      <c r="G34" s="7" t="s">
        <v>53</v>
      </c>
      <c r="H34" s="7"/>
      <c r="I34" s="7">
        <f>SQRT((I32 * (1 -I32))/(H8))</f>
        <v>4.6706827655464432E-4</v>
      </c>
      <c r="J34" s="7"/>
    </row>
    <row r="35" spans="1:10" ht="15.75" customHeight="1" x14ac:dyDescent="0.25">
      <c r="A35" s="1" t="s">
        <v>38</v>
      </c>
      <c r="B35" s="3">
        <v>9717</v>
      </c>
      <c r="C35" s="3">
        <v>814</v>
      </c>
      <c r="D35" s="1"/>
      <c r="E35" s="4"/>
      <c r="G35" s="7" t="s">
        <v>47</v>
      </c>
      <c r="H35" s="7"/>
      <c r="I35" s="7">
        <f>1.96 * I34</f>
        <v>9.154538220471028E-4</v>
      </c>
      <c r="J35" s="7"/>
    </row>
    <row r="36" spans="1:10" ht="15.75" customHeight="1" x14ac:dyDescent="0.25">
      <c r="A36" s="1" t="s">
        <v>39</v>
      </c>
      <c r="B36" s="3">
        <v>9192</v>
      </c>
      <c r="C36" s="3">
        <v>735</v>
      </c>
      <c r="D36" s="1"/>
      <c r="E36" s="4"/>
      <c r="G36" s="7" t="s">
        <v>54</v>
      </c>
      <c r="H36" s="7"/>
      <c r="I36" s="7">
        <f>I32 + I35</f>
        <v>8.304126739662393E-2</v>
      </c>
      <c r="J36" s="7"/>
    </row>
    <row r="37" spans="1:10" ht="15.75" customHeight="1" x14ac:dyDescent="0.25">
      <c r="A37" s="1" t="s">
        <v>40</v>
      </c>
      <c r="B37" s="3">
        <v>8630</v>
      </c>
      <c r="C37" s="3">
        <v>743</v>
      </c>
      <c r="D37" s="1"/>
      <c r="E37" s="4"/>
      <c r="G37" s="7" t="s">
        <v>55</v>
      </c>
      <c r="H37" s="7"/>
      <c r="I37" s="7">
        <f>I32 - I35</f>
        <v>8.1210359752529715E-2</v>
      </c>
      <c r="J37" s="7"/>
    </row>
    <row r="38" spans="1:10" ht="15.75" customHeight="1" x14ac:dyDescent="0.25">
      <c r="A38" s="1" t="s">
        <v>41</v>
      </c>
      <c r="B38" s="3">
        <v>8970</v>
      </c>
      <c r="C38" s="3">
        <v>722</v>
      </c>
      <c r="D38" s="1"/>
      <c r="E38" s="4"/>
      <c r="G38" s="7"/>
      <c r="H38" s="7"/>
      <c r="I38" s="7"/>
      <c r="J38" s="7"/>
    </row>
    <row r="39" spans="1:10" ht="15.75" customHeight="1" x14ac:dyDescent="0.25">
      <c r="A39" s="1"/>
      <c r="B39" s="3"/>
      <c r="C39" s="3"/>
      <c r="D39" s="1"/>
      <c r="E39" s="4"/>
      <c r="G39" s="7" t="s">
        <v>60</v>
      </c>
      <c r="H39" s="7"/>
      <c r="I39" s="7">
        <f>I20/H9</f>
        <v>8.2182440666163759E-2</v>
      </c>
      <c r="J39" s="7"/>
    </row>
    <row r="40" spans="1:10" ht="12.75" x14ac:dyDescent="0.2">
      <c r="A40" s="1"/>
      <c r="B40" s="3"/>
      <c r="C40" s="3"/>
      <c r="D40" s="1"/>
      <c r="E40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1" topLeftCell="A5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5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1" t="s">
        <v>5</v>
      </c>
      <c r="B2" s="3">
        <v>7716</v>
      </c>
      <c r="C2" s="3">
        <v>686</v>
      </c>
      <c r="D2" s="3">
        <v>105</v>
      </c>
      <c r="E2" s="3">
        <v>34</v>
      </c>
    </row>
    <row r="3" spans="1:5" ht="15.75" customHeight="1" x14ac:dyDescent="0.2">
      <c r="A3" s="1" t="s">
        <v>6</v>
      </c>
      <c r="B3" s="3">
        <v>9288</v>
      </c>
      <c r="C3" s="3">
        <v>785</v>
      </c>
      <c r="D3" s="3">
        <v>116</v>
      </c>
      <c r="E3" s="3">
        <v>91</v>
      </c>
    </row>
    <row r="4" spans="1:5" ht="15.75" customHeight="1" x14ac:dyDescent="0.2">
      <c r="A4" s="1" t="s">
        <v>7</v>
      </c>
      <c r="B4" s="3">
        <v>10480</v>
      </c>
      <c r="C4" s="3">
        <v>884</v>
      </c>
      <c r="D4" s="3">
        <v>145</v>
      </c>
      <c r="E4" s="3">
        <v>79</v>
      </c>
    </row>
    <row r="5" spans="1:5" ht="15.75" customHeight="1" x14ac:dyDescent="0.2">
      <c r="A5" s="1" t="s">
        <v>8</v>
      </c>
      <c r="B5" s="3">
        <v>9867</v>
      </c>
      <c r="C5" s="3">
        <v>827</v>
      </c>
      <c r="D5" s="3">
        <v>138</v>
      </c>
      <c r="E5" s="3">
        <v>92</v>
      </c>
    </row>
    <row r="6" spans="1:5" ht="15.75" customHeight="1" x14ac:dyDescent="0.2">
      <c r="A6" s="1" t="s">
        <v>9</v>
      </c>
      <c r="B6" s="3">
        <v>9793</v>
      </c>
      <c r="C6" s="3">
        <v>832</v>
      </c>
      <c r="D6" s="3">
        <v>140</v>
      </c>
      <c r="E6" s="3">
        <v>94</v>
      </c>
    </row>
    <row r="7" spans="1:5" ht="15.75" customHeight="1" x14ac:dyDescent="0.2">
      <c r="A7" s="1" t="s">
        <v>10</v>
      </c>
      <c r="B7" s="3">
        <v>9500</v>
      </c>
      <c r="C7" s="3">
        <v>788</v>
      </c>
      <c r="D7" s="3">
        <v>129</v>
      </c>
      <c r="E7" s="3">
        <v>61</v>
      </c>
    </row>
    <row r="8" spans="1:5" ht="15.75" customHeight="1" x14ac:dyDescent="0.2">
      <c r="A8" s="1" t="s">
        <v>11</v>
      </c>
      <c r="B8" s="3">
        <v>9088</v>
      </c>
      <c r="C8" s="3">
        <v>780</v>
      </c>
      <c r="D8" s="3">
        <v>127</v>
      </c>
      <c r="E8" s="3">
        <v>44</v>
      </c>
    </row>
    <row r="9" spans="1:5" ht="15.75" customHeight="1" x14ac:dyDescent="0.2">
      <c r="A9" s="1" t="s">
        <v>12</v>
      </c>
      <c r="B9" s="3">
        <v>7664</v>
      </c>
      <c r="C9" s="3">
        <v>652</v>
      </c>
      <c r="D9" s="3">
        <v>94</v>
      </c>
      <c r="E9" s="3">
        <v>62</v>
      </c>
    </row>
    <row r="10" spans="1:5" ht="15.75" customHeight="1" x14ac:dyDescent="0.2">
      <c r="A10" s="1" t="s">
        <v>13</v>
      </c>
      <c r="B10" s="3">
        <v>8434</v>
      </c>
      <c r="C10" s="3">
        <v>697</v>
      </c>
      <c r="D10" s="3">
        <v>120</v>
      </c>
      <c r="E10" s="3">
        <v>77</v>
      </c>
    </row>
    <row r="11" spans="1:5" ht="15.75" customHeight="1" x14ac:dyDescent="0.2">
      <c r="A11" s="1" t="s">
        <v>14</v>
      </c>
      <c r="B11" s="3">
        <v>10496</v>
      </c>
      <c r="C11" s="3">
        <v>860</v>
      </c>
      <c r="D11" s="3">
        <v>153</v>
      </c>
      <c r="E11" s="3">
        <v>98</v>
      </c>
    </row>
    <row r="12" spans="1:5" ht="15.75" customHeight="1" x14ac:dyDescent="0.2">
      <c r="A12" s="1" t="s">
        <v>15</v>
      </c>
      <c r="B12" s="3">
        <v>10551</v>
      </c>
      <c r="C12" s="3">
        <v>864</v>
      </c>
      <c r="D12" s="3">
        <v>143</v>
      </c>
      <c r="E12" s="3">
        <v>71</v>
      </c>
    </row>
    <row r="13" spans="1:5" ht="15.75" customHeight="1" x14ac:dyDescent="0.2">
      <c r="A13" s="1" t="s">
        <v>16</v>
      </c>
      <c r="B13" s="3">
        <v>9737</v>
      </c>
      <c r="C13" s="3">
        <v>801</v>
      </c>
      <c r="D13" s="3">
        <v>128</v>
      </c>
      <c r="E13" s="3">
        <v>70</v>
      </c>
    </row>
    <row r="14" spans="1:5" ht="15.75" customHeight="1" x14ac:dyDescent="0.2">
      <c r="A14" s="1" t="s">
        <v>17</v>
      </c>
      <c r="B14" s="3">
        <v>8176</v>
      </c>
      <c r="C14" s="3">
        <v>642</v>
      </c>
      <c r="D14" s="3">
        <v>122</v>
      </c>
      <c r="E14" s="3">
        <v>68</v>
      </c>
    </row>
    <row r="15" spans="1:5" ht="15.75" customHeight="1" x14ac:dyDescent="0.2">
      <c r="A15" s="1" t="s">
        <v>18</v>
      </c>
      <c r="B15" s="3">
        <v>9402</v>
      </c>
      <c r="C15" s="3">
        <v>697</v>
      </c>
      <c r="D15" s="3">
        <v>194</v>
      </c>
      <c r="E15" s="3">
        <v>94</v>
      </c>
    </row>
    <row r="16" spans="1:5" ht="15.75" customHeight="1" x14ac:dyDescent="0.2">
      <c r="A16" s="1" t="s">
        <v>19</v>
      </c>
      <c r="B16" s="3">
        <v>8669</v>
      </c>
      <c r="C16" s="3">
        <v>669</v>
      </c>
      <c r="D16" s="3">
        <v>127</v>
      </c>
      <c r="E16" s="3">
        <v>81</v>
      </c>
    </row>
    <row r="17" spans="1:5" ht="15.75" customHeight="1" x14ac:dyDescent="0.2">
      <c r="A17" s="1" t="s">
        <v>20</v>
      </c>
      <c r="B17" s="3">
        <v>8881</v>
      </c>
      <c r="C17" s="3">
        <v>693</v>
      </c>
      <c r="D17" s="3">
        <v>153</v>
      </c>
      <c r="E17" s="3">
        <v>101</v>
      </c>
    </row>
    <row r="18" spans="1:5" ht="15.75" customHeight="1" x14ac:dyDescent="0.2">
      <c r="A18" s="1" t="s">
        <v>21</v>
      </c>
      <c r="B18" s="3">
        <v>9655</v>
      </c>
      <c r="C18" s="3">
        <v>771</v>
      </c>
      <c r="D18" s="3">
        <v>213</v>
      </c>
      <c r="E18" s="3">
        <v>119</v>
      </c>
    </row>
    <row r="19" spans="1:5" ht="15.75" customHeight="1" x14ac:dyDescent="0.2">
      <c r="A19" s="1" t="s">
        <v>22</v>
      </c>
      <c r="B19" s="3">
        <v>9396</v>
      </c>
      <c r="C19" s="3">
        <v>736</v>
      </c>
      <c r="D19" s="3">
        <v>162</v>
      </c>
      <c r="E19" s="3">
        <v>120</v>
      </c>
    </row>
    <row r="20" spans="1:5" ht="15.75" customHeight="1" x14ac:dyDescent="0.2">
      <c r="A20" s="1" t="s">
        <v>23</v>
      </c>
      <c r="B20" s="3">
        <v>9262</v>
      </c>
      <c r="C20" s="3">
        <v>727</v>
      </c>
      <c r="D20" s="3">
        <v>201</v>
      </c>
      <c r="E20" s="3">
        <v>96</v>
      </c>
    </row>
    <row r="21" spans="1:5" ht="15.75" customHeight="1" x14ac:dyDescent="0.2">
      <c r="A21" s="1" t="s">
        <v>24</v>
      </c>
      <c r="B21" s="3">
        <v>9308</v>
      </c>
      <c r="C21" s="3">
        <v>728</v>
      </c>
      <c r="D21" s="3">
        <v>207</v>
      </c>
      <c r="E21" s="3">
        <v>67</v>
      </c>
    </row>
    <row r="22" spans="1:5" ht="15.75" customHeight="1" x14ac:dyDescent="0.2">
      <c r="A22" s="1" t="s">
        <v>25</v>
      </c>
      <c r="B22" s="3">
        <v>8715</v>
      </c>
      <c r="C22" s="3">
        <v>722</v>
      </c>
      <c r="D22" s="3">
        <v>182</v>
      </c>
      <c r="E22" s="3">
        <v>123</v>
      </c>
    </row>
    <row r="23" spans="1:5" ht="15.75" customHeight="1" x14ac:dyDescent="0.2">
      <c r="A23" s="1" t="s">
        <v>26</v>
      </c>
      <c r="B23" s="3">
        <v>8448</v>
      </c>
      <c r="C23" s="3">
        <v>695</v>
      </c>
      <c r="D23" s="3">
        <v>142</v>
      </c>
      <c r="E23" s="3">
        <v>100</v>
      </c>
    </row>
    <row r="24" spans="1:5" ht="15.75" customHeight="1" x14ac:dyDescent="0.2">
      <c r="A24" s="1" t="s">
        <v>27</v>
      </c>
      <c r="B24" s="3">
        <v>8836</v>
      </c>
      <c r="C24" s="3">
        <v>724</v>
      </c>
      <c r="D24" s="3">
        <v>182</v>
      </c>
      <c r="E24" s="3">
        <v>103</v>
      </c>
    </row>
    <row r="25" spans="1:5" ht="15.75" customHeight="1" x14ac:dyDescent="0.2">
      <c r="A25" s="1" t="s">
        <v>28</v>
      </c>
      <c r="B25" s="3">
        <v>9359</v>
      </c>
      <c r="C25" s="3">
        <v>789</v>
      </c>
      <c r="D25" s="4"/>
      <c r="E25" s="4"/>
    </row>
    <row r="26" spans="1:5" ht="15.75" customHeight="1" x14ac:dyDescent="0.2">
      <c r="A26" s="1" t="s">
        <v>29</v>
      </c>
      <c r="B26" s="3">
        <v>9427</v>
      </c>
      <c r="C26" s="3">
        <v>743</v>
      </c>
      <c r="D26" s="4"/>
      <c r="E26" s="4"/>
    </row>
    <row r="27" spans="1:5" ht="15.75" customHeight="1" x14ac:dyDescent="0.2">
      <c r="A27" s="1" t="s">
        <v>30</v>
      </c>
      <c r="B27" s="3">
        <v>9633</v>
      </c>
      <c r="C27" s="3">
        <v>808</v>
      </c>
      <c r="D27" s="4"/>
      <c r="E27" s="4"/>
    </row>
    <row r="28" spans="1:5" ht="15.75" customHeight="1" x14ac:dyDescent="0.2">
      <c r="A28" s="1" t="s">
        <v>31</v>
      </c>
      <c r="B28" s="3">
        <v>9842</v>
      </c>
      <c r="C28" s="3">
        <v>831</v>
      </c>
      <c r="D28" s="4"/>
      <c r="E28" s="4"/>
    </row>
    <row r="29" spans="1:5" ht="15.75" customHeight="1" x14ac:dyDescent="0.2">
      <c r="A29" s="1" t="s">
        <v>32</v>
      </c>
      <c r="B29" s="3">
        <v>9272</v>
      </c>
      <c r="C29" s="3">
        <v>767</v>
      </c>
      <c r="D29" s="4"/>
      <c r="E29" s="4"/>
    </row>
    <row r="30" spans="1:5" ht="15.75" customHeight="1" x14ac:dyDescent="0.2">
      <c r="A30" s="1" t="s">
        <v>33</v>
      </c>
      <c r="B30" s="3">
        <v>8969</v>
      </c>
      <c r="C30" s="3">
        <v>760</v>
      </c>
      <c r="D30" s="4"/>
      <c r="E30" s="4"/>
    </row>
    <row r="31" spans="1:5" ht="15.75" customHeight="1" x14ac:dyDescent="0.2">
      <c r="A31" s="1" t="s">
        <v>34</v>
      </c>
      <c r="B31" s="3">
        <v>9697</v>
      </c>
      <c r="C31" s="3">
        <v>850</v>
      </c>
      <c r="D31" s="4"/>
      <c r="E31" s="4"/>
    </row>
    <row r="32" spans="1:5" ht="15.75" customHeight="1" x14ac:dyDescent="0.2">
      <c r="A32" s="1" t="s">
        <v>35</v>
      </c>
      <c r="B32" s="3">
        <v>10445</v>
      </c>
      <c r="C32" s="3">
        <v>851</v>
      </c>
      <c r="D32" s="4"/>
      <c r="E32" s="4"/>
    </row>
    <row r="33" spans="1:5" ht="15.75" customHeight="1" x14ac:dyDescent="0.2">
      <c r="A33" s="1" t="s">
        <v>36</v>
      </c>
      <c r="B33" s="3">
        <v>9931</v>
      </c>
      <c r="C33" s="3">
        <v>831</v>
      </c>
      <c r="D33" s="4"/>
      <c r="E33" s="4"/>
    </row>
    <row r="34" spans="1:5" ht="15.75" customHeight="1" x14ac:dyDescent="0.2">
      <c r="A34" s="1" t="s">
        <v>37</v>
      </c>
      <c r="B34" s="3">
        <v>10042</v>
      </c>
      <c r="C34" s="3">
        <v>802</v>
      </c>
      <c r="D34" s="4"/>
      <c r="E34" s="4"/>
    </row>
    <row r="35" spans="1:5" ht="15.75" customHeight="1" x14ac:dyDescent="0.2">
      <c r="A35" s="1" t="s">
        <v>38</v>
      </c>
      <c r="B35" s="3">
        <v>9721</v>
      </c>
      <c r="C35" s="3">
        <v>829</v>
      </c>
      <c r="D35" s="4"/>
      <c r="E35" s="4"/>
    </row>
    <row r="36" spans="1:5" ht="15.75" customHeight="1" x14ac:dyDescent="0.2">
      <c r="A36" s="1" t="s">
        <v>39</v>
      </c>
      <c r="B36" s="3">
        <v>9304</v>
      </c>
      <c r="C36" s="3">
        <v>770</v>
      </c>
      <c r="D36" s="4"/>
      <c r="E36" s="4"/>
    </row>
    <row r="37" spans="1:5" ht="15.75" customHeight="1" x14ac:dyDescent="0.2">
      <c r="A37" s="1" t="s">
        <v>40</v>
      </c>
      <c r="B37" s="3">
        <v>8668</v>
      </c>
      <c r="C37" s="3">
        <v>724</v>
      </c>
      <c r="D37" s="4"/>
      <c r="E37" s="4"/>
    </row>
    <row r="38" spans="1:5" ht="15.75" customHeight="1" x14ac:dyDescent="0.2">
      <c r="A38" s="1" t="s">
        <v>41</v>
      </c>
      <c r="B38" s="3">
        <v>8988</v>
      </c>
      <c r="C38" s="3">
        <v>710</v>
      </c>
      <c r="D38" s="4"/>
      <c r="E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Anirudh</cp:lastModifiedBy>
  <dcterms:modified xsi:type="dcterms:W3CDTF">2016-12-18T11:43:24Z</dcterms:modified>
</cp:coreProperties>
</file>