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v\Downloads\"/>
    </mc:Choice>
  </mc:AlternateContent>
  <xr:revisionPtr revIDLastSave="0" documentId="13_ncr:1_{DD6A850E-90AC-4558-8691-8F8E2E2380A5}" xr6:coauthVersionLast="47" xr6:coauthVersionMax="47" xr10:uidLastSave="{00000000-0000-0000-0000-000000000000}"/>
  <bookViews>
    <workbookView xWindow="-108" yWindow="-108" windowWidth="23256" windowHeight="12576" activeTab="3" xr2:uid="{89D2D294-FF10-4284-B5A2-6DBEBE19DDC7}"/>
  </bookViews>
  <sheets>
    <sheet name="TAMO" sheetId="1" r:id="rId1"/>
    <sheet name="ADANIENT" sheetId="3" r:id="rId2"/>
    <sheet name="TAMO (2)" sheetId="4" r:id="rId3"/>
    <sheet name="ADANIENT (2)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E7" i="5"/>
  <c r="E6" i="5"/>
  <c r="E5" i="5"/>
  <c r="E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D22" i="5" s="1"/>
  <c r="E15" i="4"/>
  <c r="E16" i="4"/>
  <c r="E17" i="4"/>
  <c r="E18" i="4"/>
  <c r="E19" i="4"/>
  <c r="D16" i="4"/>
  <c r="D17" i="4"/>
  <c r="D18" i="4"/>
  <c r="D19" i="4"/>
  <c r="D15" i="4"/>
  <c r="B19" i="4"/>
  <c r="C19" i="4"/>
  <c r="B15" i="5" l="1"/>
  <c r="D24" i="5"/>
  <c r="D21" i="5"/>
  <c r="B16" i="5" l="1"/>
  <c r="D15" i="5"/>
  <c r="E15" i="5" s="1"/>
  <c r="B17" i="5" l="1"/>
  <c r="D16" i="5"/>
  <c r="E16" i="5" s="1"/>
  <c r="B15" i="4"/>
  <c r="B16" i="4" s="1"/>
  <c r="B17" i="4" s="1"/>
  <c r="B18" i="4" s="1"/>
  <c r="C15" i="4"/>
  <c r="C16" i="4" s="1"/>
  <c r="C17" i="4" s="1"/>
  <c r="C18" i="4" s="1"/>
  <c r="E14" i="4"/>
  <c r="E13" i="4"/>
  <c r="E12" i="4"/>
  <c r="E11" i="4"/>
  <c r="E10" i="4"/>
  <c r="E9" i="4"/>
  <c r="E8" i="4"/>
  <c r="E7" i="4"/>
  <c r="E6" i="4"/>
  <c r="B6" i="4"/>
  <c r="B7" i="4" s="1"/>
  <c r="B8" i="4" s="1"/>
  <c r="B9" i="4" s="1"/>
  <c r="B10" i="4" s="1"/>
  <c r="B11" i="4" s="1"/>
  <c r="B12" i="4" s="1"/>
  <c r="B13" i="4" s="1"/>
  <c r="B14" i="4" s="1"/>
  <c r="E5" i="4"/>
  <c r="C5" i="4"/>
  <c r="C6" i="4" s="1"/>
  <c r="C7" i="4" s="1"/>
  <c r="C8" i="4" s="1"/>
  <c r="C9" i="4" s="1"/>
  <c r="C10" i="4" s="1"/>
  <c r="C11" i="4" s="1"/>
  <c r="C12" i="4" s="1"/>
  <c r="C13" i="4" s="1"/>
  <c r="C14" i="4" s="1"/>
  <c r="B5" i="4"/>
  <c r="E4" i="4"/>
  <c r="C4" i="4"/>
  <c r="B4" i="4"/>
  <c r="B18" i="5" l="1"/>
  <c r="D17" i="5"/>
  <c r="E17" i="5" s="1"/>
  <c r="B19" i="5" l="1"/>
  <c r="D19" i="5" s="1"/>
  <c r="D18" i="5"/>
  <c r="E18" i="5" s="1"/>
  <c r="E14" i="3"/>
  <c r="E13" i="3"/>
  <c r="E12" i="3"/>
  <c r="E11" i="3"/>
  <c r="E10" i="3"/>
  <c r="E9" i="3"/>
  <c r="E8" i="3"/>
  <c r="E7" i="3"/>
  <c r="E6" i="3"/>
  <c r="E5" i="3"/>
  <c r="C5" i="3"/>
  <c r="C6" i="3" s="1"/>
  <c r="C7" i="3" s="1"/>
  <c r="C8" i="3" s="1"/>
  <c r="C9" i="3" s="1"/>
  <c r="C10" i="3" s="1"/>
  <c r="C11" i="3" s="1"/>
  <c r="C12" i="3" s="1"/>
  <c r="C13" i="3" s="1"/>
  <c r="C14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D18" i="3" s="1"/>
  <c r="E4" i="3"/>
  <c r="D17" i="3" s="1"/>
  <c r="C4" i="3"/>
  <c r="B4" i="3"/>
  <c r="D20" i="1"/>
  <c r="D18" i="1"/>
  <c r="D17" i="1"/>
  <c r="E14" i="1"/>
  <c r="E13" i="1"/>
  <c r="E12" i="1"/>
  <c r="E11" i="1"/>
  <c r="E10" i="1"/>
  <c r="E9" i="1"/>
  <c r="E8" i="1"/>
  <c r="E7" i="1"/>
  <c r="E6" i="1"/>
  <c r="E5" i="1"/>
  <c r="E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E19" i="5" l="1"/>
  <c r="D20" i="3"/>
</calcChain>
</file>

<file path=xl/sharedStrings.xml><?xml version="1.0" encoding="utf-8"?>
<sst xmlns="http://schemas.openxmlformats.org/spreadsheetml/2006/main" count="81" uniqueCount="33">
  <si>
    <t>Year</t>
  </si>
  <si>
    <t>Sales</t>
  </si>
  <si>
    <t>Year Weight</t>
  </si>
  <si>
    <t>Sales Growth</t>
  </si>
  <si>
    <t>Arithmatic Growth</t>
  </si>
  <si>
    <t>Geometric Growth</t>
  </si>
  <si>
    <t>Standard Deviation</t>
  </si>
  <si>
    <t>Tata Motors</t>
  </si>
  <si>
    <t>Adani Enterprises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</si>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</sst>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"/>
    <numFmt numFmtId="167" formatCode="#,##0.0"/>
    <numFmt numFmtId="169" formatCode="0\A"/>
    <numFmt numFmtId="170" formatCode="0\E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4" fillId="0" borderId="0" xfId="0" applyNumberFormat="1" applyFont="1" applyAlignment="1">
      <alignment horizontal="right"/>
    </xf>
    <xf numFmtId="10" fontId="0" fillId="0" borderId="0" xfId="1" applyNumberFormat="1" applyFont="1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'TAMO (2)'!$C$3:$C$14</c:f>
              <c:numCache>
                <c:formatCode>0\A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xVal>
          <c:yVal>
            <c:numRef>
              <c:f>'TAMO (2)'!$D$3:$D$14</c:f>
              <c:numCache>
                <c:formatCode>#,##0.0</c:formatCode>
                <c:ptCount val="12"/>
                <c:pt idx="0">
                  <c:v>165654</c:v>
                </c:pt>
                <c:pt idx="1">
                  <c:v>188793</c:v>
                </c:pt>
                <c:pt idx="2">
                  <c:v>232834</c:v>
                </c:pt>
                <c:pt idx="3">
                  <c:v>263159</c:v>
                </c:pt>
                <c:pt idx="4">
                  <c:v>273046</c:v>
                </c:pt>
                <c:pt idx="5">
                  <c:v>269693</c:v>
                </c:pt>
                <c:pt idx="6">
                  <c:v>291550</c:v>
                </c:pt>
                <c:pt idx="7">
                  <c:v>301938</c:v>
                </c:pt>
                <c:pt idx="8">
                  <c:v>261068</c:v>
                </c:pt>
                <c:pt idx="9">
                  <c:v>249795</c:v>
                </c:pt>
                <c:pt idx="10">
                  <c:v>278454</c:v>
                </c:pt>
                <c:pt idx="11">
                  <c:v>345967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A-4D1A-91B9-A2BD77C3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41599"/>
        <c:axId val="725383999"/>
      </c:scatterChart>
      <c:valAx>
        <c:axId val="6849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83999"/>
        <c:crosses val="autoZero"/>
        <c:crossBetween val="midCat"/>
      </c:valAx>
      <c:valAx>
        <c:axId val="7253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'ADANIENT (2)'!$C$3:$C$19</c:f>
              <c:numCache>
                <c:formatCode>General</c:formatCode>
                <c:ptCount val="1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</c:numCache>
            </c:numRef>
          </c:xVal>
          <c:yVal>
            <c:numRef>
              <c:f>'ADANIENT (2)'!$D$3:$D$19</c:f>
              <c:numCache>
                <c:formatCode>#,##0.0</c:formatCode>
                <c:ptCount val="17"/>
                <c:pt idx="0">
                  <c:v>39356</c:v>
                </c:pt>
                <c:pt idx="1">
                  <c:v>46375</c:v>
                </c:pt>
                <c:pt idx="2">
                  <c:v>54947</c:v>
                </c:pt>
                <c:pt idx="3">
                  <c:v>64465</c:v>
                </c:pt>
                <c:pt idx="4">
                  <c:v>34008</c:v>
                </c:pt>
                <c:pt idx="5">
                  <c:v>36533</c:v>
                </c:pt>
                <c:pt idx="6">
                  <c:v>35924</c:v>
                </c:pt>
                <c:pt idx="7">
                  <c:v>40379</c:v>
                </c:pt>
                <c:pt idx="8">
                  <c:v>43403</c:v>
                </c:pt>
                <c:pt idx="9">
                  <c:v>39537</c:v>
                </c:pt>
                <c:pt idx="10">
                  <c:v>69420</c:v>
                </c:pt>
                <c:pt idx="11">
                  <c:v>136978</c:v>
                </c:pt>
                <c:pt idx="12">
                  <c:v>78138.545454545456</c:v>
                </c:pt>
                <c:pt idx="13">
                  <c:v>81937.744755244756</c:v>
                </c:pt>
                <c:pt idx="14">
                  <c:v>85736.944055944055</c:v>
                </c:pt>
                <c:pt idx="15">
                  <c:v>89536.143356643355</c:v>
                </c:pt>
                <c:pt idx="16">
                  <c:v>93335.342657342655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8-4238-912F-033AE6CE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1343"/>
        <c:axId val="725380159"/>
      </c:scatterChart>
      <c:valAx>
        <c:axId val="7267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80159"/>
        <c:crosses val="autoZero"/>
        <c:crossBetween val="midCat"/>
      </c:valAx>
      <c:valAx>
        <c:axId val="7253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1</xdr:row>
      <xdr:rowOff>57150</xdr:rowOff>
    </xdr:from>
    <xdr:to>
      <xdr:col>17</xdr:col>
      <xdr:colOff>198120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C655A-6B95-1829-F745-20FED1CF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2</xdr:row>
      <xdr:rowOff>179070</xdr:rowOff>
    </xdr:from>
    <xdr:to>
      <xdr:col>15</xdr:col>
      <xdr:colOff>60960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B515F-3A18-853D-9621-F1D11C11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4302-8331-45E9-A1C1-506251BE12C1}">
  <dimension ref="A1:E20"/>
  <sheetViews>
    <sheetView showGridLines="0" workbookViewId="0">
      <selection activeCell="F24" sqref="F24"/>
    </sheetView>
  </sheetViews>
  <sheetFormatPr defaultRowHeight="14.4" x14ac:dyDescent="0.3"/>
  <cols>
    <col min="1" max="1" width="2.33203125" customWidth="1"/>
    <col min="2" max="2" width="10.88671875" bestFit="1" customWidth="1"/>
    <col min="3" max="3" width="7.21875" customWidth="1"/>
    <col min="4" max="4" width="11.44140625" customWidth="1"/>
    <col min="5" max="5" width="12.21875" customWidth="1"/>
    <col min="6" max="14" width="10.5546875" bestFit="1" customWidth="1"/>
  </cols>
  <sheetData>
    <row r="1" spans="1:5" x14ac:dyDescent="0.3">
      <c r="B1" s="15" t="s">
        <v>7</v>
      </c>
      <c r="C1" s="15"/>
      <c r="D1" s="15"/>
      <c r="E1" s="15"/>
    </row>
    <row r="2" spans="1:5" s="8" customFormat="1" x14ac:dyDescent="0.3">
      <c r="B2" s="9" t="s">
        <v>2</v>
      </c>
      <c r="C2" s="10" t="s">
        <v>0</v>
      </c>
      <c r="D2" s="10" t="s">
        <v>1</v>
      </c>
      <c r="E2" s="10" t="s">
        <v>3</v>
      </c>
    </row>
    <row r="3" spans="1:5" x14ac:dyDescent="0.3">
      <c r="A3" s="4"/>
      <c r="B3" s="4">
        <v>1</v>
      </c>
      <c r="C3" s="5">
        <v>2012</v>
      </c>
      <c r="D3" s="6">
        <v>165654</v>
      </c>
    </row>
    <row r="4" spans="1:5" x14ac:dyDescent="0.3">
      <c r="A4" s="4"/>
      <c r="B4" s="4">
        <f>B3+1</f>
        <v>2</v>
      </c>
      <c r="C4" s="5">
        <f>C3+1</f>
        <v>2013</v>
      </c>
      <c r="D4" s="6">
        <v>188793</v>
      </c>
      <c r="E4" s="7">
        <f>D4/D3-1</f>
        <v>0.13968271215907846</v>
      </c>
    </row>
    <row r="5" spans="1:5" x14ac:dyDescent="0.3">
      <c r="A5" s="4"/>
      <c r="B5" s="4">
        <f t="shared" ref="B5:C12" si="0">B4+1</f>
        <v>3</v>
      </c>
      <c r="C5" s="5">
        <f t="shared" si="0"/>
        <v>2014</v>
      </c>
      <c r="D5" s="6">
        <v>232834</v>
      </c>
      <c r="E5" s="7">
        <f t="shared" ref="E5:E14" si="1">D5/D4-1</f>
        <v>0.23327665750319126</v>
      </c>
    </row>
    <row r="6" spans="1:5" x14ac:dyDescent="0.3">
      <c r="A6" s="4"/>
      <c r="B6" s="4">
        <f t="shared" si="0"/>
        <v>4</v>
      </c>
      <c r="C6" s="5">
        <f t="shared" si="0"/>
        <v>2015</v>
      </c>
      <c r="D6" s="6">
        <v>263159</v>
      </c>
      <c r="E6" s="7">
        <f t="shared" si="1"/>
        <v>0.13024300574658332</v>
      </c>
    </row>
    <row r="7" spans="1:5" x14ac:dyDescent="0.3">
      <c r="A7" s="4"/>
      <c r="B7" s="4">
        <f t="shared" si="0"/>
        <v>5</v>
      </c>
      <c r="C7" s="5">
        <f t="shared" si="0"/>
        <v>2016</v>
      </c>
      <c r="D7" s="6">
        <v>273046</v>
      </c>
      <c r="E7" s="7">
        <f t="shared" si="1"/>
        <v>3.757044220414274E-2</v>
      </c>
    </row>
    <row r="8" spans="1:5" x14ac:dyDescent="0.3">
      <c r="A8" s="4"/>
      <c r="B8" s="4">
        <f t="shared" si="0"/>
        <v>6</v>
      </c>
      <c r="C8" s="5">
        <f t="shared" si="0"/>
        <v>2017</v>
      </c>
      <c r="D8" s="6">
        <v>269693</v>
      </c>
      <c r="E8" s="7">
        <f t="shared" si="1"/>
        <v>-1.2279982127553546E-2</v>
      </c>
    </row>
    <row r="9" spans="1:5" x14ac:dyDescent="0.3">
      <c r="A9" s="4"/>
      <c r="B9" s="4">
        <f t="shared" si="0"/>
        <v>7</v>
      </c>
      <c r="C9" s="5">
        <f t="shared" si="0"/>
        <v>2018</v>
      </c>
      <c r="D9" s="6">
        <v>291550</v>
      </c>
      <c r="E9" s="7">
        <f t="shared" si="1"/>
        <v>8.1044001883623151E-2</v>
      </c>
    </row>
    <row r="10" spans="1:5" x14ac:dyDescent="0.3">
      <c r="A10" s="4"/>
      <c r="B10" s="4">
        <f t="shared" si="0"/>
        <v>8</v>
      </c>
      <c r="C10" s="5">
        <f t="shared" si="0"/>
        <v>2019</v>
      </c>
      <c r="D10" s="6">
        <v>301938</v>
      </c>
      <c r="E10" s="7">
        <f t="shared" si="1"/>
        <v>3.5630252100840254E-2</v>
      </c>
    </row>
    <row r="11" spans="1:5" x14ac:dyDescent="0.3">
      <c r="A11" s="4"/>
      <c r="B11" s="4">
        <f t="shared" si="0"/>
        <v>9</v>
      </c>
      <c r="C11" s="5">
        <f t="shared" si="0"/>
        <v>2020</v>
      </c>
      <c r="D11" s="6">
        <v>261068</v>
      </c>
      <c r="E11" s="7">
        <f t="shared" si="1"/>
        <v>-0.13535891474408657</v>
      </c>
    </row>
    <row r="12" spans="1:5" x14ac:dyDescent="0.3">
      <c r="A12" s="4"/>
      <c r="B12" s="4">
        <f t="shared" si="0"/>
        <v>10</v>
      </c>
      <c r="C12" s="5">
        <f t="shared" si="0"/>
        <v>2021</v>
      </c>
      <c r="D12" s="6">
        <v>249795</v>
      </c>
      <c r="E12" s="7">
        <f t="shared" si="1"/>
        <v>-4.3180320835950803E-2</v>
      </c>
    </row>
    <row r="13" spans="1:5" x14ac:dyDescent="0.3">
      <c r="A13" s="4"/>
      <c r="B13" s="4">
        <f t="shared" ref="B13:B14" si="2">B12+1</f>
        <v>11</v>
      </c>
      <c r="C13" s="5">
        <f t="shared" ref="C13:C14" si="3">C12+1</f>
        <v>2022</v>
      </c>
      <c r="D13" s="6">
        <v>278454</v>
      </c>
      <c r="E13" s="7">
        <f t="shared" si="1"/>
        <v>0.11473007866450491</v>
      </c>
    </row>
    <row r="14" spans="1:5" x14ac:dyDescent="0.3">
      <c r="A14" s="4"/>
      <c r="B14" s="4">
        <f t="shared" si="2"/>
        <v>12</v>
      </c>
      <c r="C14" s="5">
        <f t="shared" si="3"/>
        <v>2023</v>
      </c>
      <c r="D14" s="6">
        <v>345967</v>
      </c>
      <c r="E14" s="7">
        <f t="shared" si="1"/>
        <v>0.24245656374122837</v>
      </c>
    </row>
    <row r="17" spans="2:4" x14ac:dyDescent="0.3">
      <c r="B17" s="13" t="s">
        <v>4</v>
      </c>
      <c r="C17" s="13"/>
      <c r="D17" s="11">
        <f>AVERAGE(E4:E14)</f>
        <v>7.4892226935963771E-2</v>
      </c>
    </row>
    <row r="18" spans="2:4" x14ac:dyDescent="0.3">
      <c r="B18" s="14" t="s">
        <v>5</v>
      </c>
      <c r="C18" s="14"/>
      <c r="D18" s="7">
        <f>_xlfn.RRI(B14,D3,D14)</f>
        <v>6.3292447312547129E-2</v>
      </c>
    </row>
    <row r="20" spans="2:4" x14ac:dyDescent="0.3">
      <c r="B20" s="13" t="s">
        <v>6</v>
      </c>
      <c r="C20" s="13"/>
      <c r="D20" s="7">
        <f>_xlfn.STDEV.S(E4:E14)</f>
        <v>0.11433719023243714</v>
      </c>
    </row>
  </sheetData>
  <mergeCells count="3">
    <mergeCell ref="B17:C17"/>
    <mergeCell ref="B1:E1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BB46-F98E-4C45-A782-F8DDC5CD1916}">
  <dimension ref="A1:S20"/>
  <sheetViews>
    <sheetView showGridLines="0" workbookViewId="0">
      <selection activeCell="L10" sqref="L10"/>
    </sheetView>
  </sheetViews>
  <sheetFormatPr defaultRowHeight="14.4" x14ac:dyDescent="0.3"/>
  <cols>
    <col min="1" max="1" width="2.33203125" customWidth="1"/>
    <col min="2" max="2" width="10.88671875" bestFit="1" customWidth="1"/>
    <col min="3" max="3" width="7.21875" customWidth="1"/>
    <col min="4" max="4" width="11.44140625" customWidth="1"/>
    <col min="5" max="5" width="12.21875" customWidth="1"/>
    <col min="6" max="14" width="10.5546875" bestFit="1" customWidth="1"/>
  </cols>
  <sheetData>
    <row r="1" spans="1:19" x14ac:dyDescent="0.3">
      <c r="B1" s="15" t="s">
        <v>8</v>
      </c>
      <c r="C1" s="15"/>
      <c r="D1" s="15"/>
      <c r="E1" s="15"/>
    </row>
    <row r="2" spans="1:19" s="8" customFormat="1" x14ac:dyDescent="0.3">
      <c r="B2" s="9" t="s">
        <v>2</v>
      </c>
      <c r="C2" s="10" t="s">
        <v>0</v>
      </c>
      <c r="D2" s="10" t="s">
        <v>1</v>
      </c>
      <c r="E2" s="10" t="s">
        <v>3</v>
      </c>
    </row>
    <row r="3" spans="1:19" x14ac:dyDescent="0.3">
      <c r="A3" s="4"/>
      <c r="B3" s="4">
        <v>1</v>
      </c>
      <c r="C3" s="5">
        <v>2012</v>
      </c>
      <c r="D3" s="6">
        <v>39356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4"/>
      <c r="B4" s="4">
        <f>B3+1</f>
        <v>2</v>
      </c>
      <c r="C4" s="5">
        <f>C3+1</f>
        <v>2013</v>
      </c>
      <c r="D4" s="6">
        <v>46375</v>
      </c>
      <c r="E4" s="7">
        <f>D4/D3-1</f>
        <v>0.1783463766642952</v>
      </c>
    </row>
    <row r="5" spans="1:19" x14ac:dyDescent="0.3">
      <c r="A5" s="4"/>
      <c r="B5" s="4">
        <f t="shared" ref="B5:C14" si="0">B4+1</f>
        <v>3</v>
      </c>
      <c r="C5" s="5">
        <f t="shared" si="0"/>
        <v>2014</v>
      </c>
      <c r="D5" s="6">
        <v>54947</v>
      </c>
      <c r="E5" s="7">
        <f t="shared" ref="E5:E14" si="1">D5/D4-1</f>
        <v>0.18484097035040437</v>
      </c>
    </row>
    <row r="6" spans="1:19" x14ac:dyDescent="0.3">
      <c r="A6" s="4"/>
      <c r="B6" s="4">
        <f t="shared" si="0"/>
        <v>4</v>
      </c>
      <c r="C6" s="5">
        <f t="shared" si="0"/>
        <v>2015</v>
      </c>
      <c r="D6" s="6">
        <v>64465</v>
      </c>
      <c r="E6" s="7">
        <f t="shared" si="1"/>
        <v>0.17322146796003413</v>
      </c>
    </row>
    <row r="7" spans="1:19" x14ac:dyDescent="0.3">
      <c r="A7" s="4"/>
      <c r="B7" s="4">
        <f t="shared" si="0"/>
        <v>5</v>
      </c>
      <c r="C7" s="5">
        <f t="shared" si="0"/>
        <v>2016</v>
      </c>
      <c r="D7" s="6">
        <v>34008</v>
      </c>
      <c r="E7" s="7">
        <f t="shared" si="1"/>
        <v>-0.47245792290390132</v>
      </c>
    </row>
    <row r="8" spans="1:19" x14ac:dyDescent="0.3">
      <c r="A8" s="4"/>
      <c r="B8" s="4">
        <f t="shared" si="0"/>
        <v>6</v>
      </c>
      <c r="C8" s="5">
        <f t="shared" si="0"/>
        <v>2017</v>
      </c>
      <c r="D8" s="6">
        <v>36533</v>
      </c>
      <c r="E8" s="7">
        <f t="shared" si="1"/>
        <v>7.424723594448368E-2</v>
      </c>
    </row>
    <row r="9" spans="1:19" x14ac:dyDescent="0.3">
      <c r="A9" s="4"/>
      <c r="B9" s="4">
        <f t="shared" si="0"/>
        <v>7</v>
      </c>
      <c r="C9" s="5">
        <f t="shared" si="0"/>
        <v>2018</v>
      </c>
      <c r="D9" s="6">
        <v>35924</v>
      </c>
      <c r="E9" s="7">
        <f t="shared" si="1"/>
        <v>-1.6669860126460989E-2</v>
      </c>
    </row>
    <row r="10" spans="1:19" x14ac:dyDescent="0.3">
      <c r="A10" s="4"/>
      <c r="B10" s="4">
        <f t="shared" si="0"/>
        <v>8</v>
      </c>
      <c r="C10" s="5">
        <f t="shared" si="0"/>
        <v>2019</v>
      </c>
      <c r="D10" s="6">
        <v>40379</v>
      </c>
      <c r="E10" s="7">
        <f t="shared" si="1"/>
        <v>0.12401180269457734</v>
      </c>
    </row>
    <row r="11" spans="1:19" x14ac:dyDescent="0.3">
      <c r="A11" s="4"/>
      <c r="B11" s="4">
        <f t="shared" si="0"/>
        <v>9</v>
      </c>
      <c r="C11" s="5">
        <f t="shared" si="0"/>
        <v>2020</v>
      </c>
      <c r="D11" s="6">
        <v>43403</v>
      </c>
      <c r="E11" s="7">
        <f t="shared" si="1"/>
        <v>7.4890413333663641E-2</v>
      </c>
    </row>
    <row r="12" spans="1:19" x14ac:dyDescent="0.3">
      <c r="A12" s="4"/>
      <c r="B12" s="4">
        <f t="shared" si="0"/>
        <v>10</v>
      </c>
      <c r="C12" s="5">
        <f t="shared" si="0"/>
        <v>2021</v>
      </c>
      <c r="D12" s="6">
        <v>39537</v>
      </c>
      <c r="E12" s="7">
        <f t="shared" si="1"/>
        <v>-8.907218395041816E-2</v>
      </c>
    </row>
    <row r="13" spans="1:19" x14ac:dyDescent="0.3">
      <c r="A13" s="4"/>
      <c r="B13" s="4">
        <f t="shared" si="0"/>
        <v>11</v>
      </c>
      <c r="C13" s="5">
        <f t="shared" si="0"/>
        <v>2022</v>
      </c>
      <c r="D13" s="6">
        <v>69420</v>
      </c>
      <c r="E13" s="7">
        <f t="shared" si="1"/>
        <v>0.75582365885120262</v>
      </c>
    </row>
    <row r="14" spans="1:19" x14ac:dyDescent="0.3">
      <c r="A14" s="4"/>
      <c r="B14" s="4">
        <f t="shared" si="0"/>
        <v>12</v>
      </c>
      <c r="C14" s="5">
        <f t="shared" si="0"/>
        <v>2023</v>
      </c>
      <c r="D14" s="6">
        <v>136978</v>
      </c>
      <c r="E14" s="7">
        <f t="shared" si="1"/>
        <v>0.97317775857101707</v>
      </c>
    </row>
    <row r="17" spans="2:4" x14ac:dyDescent="0.3">
      <c r="B17" s="13" t="s">
        <v>4</v>
      </c>
      <c r="C17" s="13"/>
      <c r="D17" s="11">
        <f>AVERAGE(E4:E14)</f>
        <v>0.17821451976262706</v>
      </c>
    </row>
    <row r="18" spans="2:4" x14ac:dyDescent="0.3">
      <c r="B18" s="14" t="s">
        <v>5</v>
      </c>
      <c r="C18" s="14"/>
      <c r="D18" s="7">
        <f>_xlfn.RRI(B14,D3,D14)</f>
        <v>0.10952388476887243</v>
      </c>
    </row>
    <row r="20" spans="2:4" x14ac:dyDescent="0.3">
      <c r="B20" s="13" t="s">
        <v>6</v>
      </c>
      <c r="C20" s="13"/>
      <c r="D20" s="7">
        <f>_xlfn.STDEV.S(E4:E14)</f>
        <v>0.39024190692170674</v>
      </c>
    </row>
  </sheetData>
  <mergeCells count="3">
    <mergeCell ref="B1:E1"/>
    <mergeCell ref="B17:C17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9090-5A73-4A8D-B784-3E77B928A9CC}">
  <dimension ref="A1:Q30"/>
  <sheetViews>
    <sheetView showGridLines="0" workbookViewId="0">
      <selection activeCell="G21" sqref="G21"/>
    </sheetView>
  </sheetViews>
  <sheetFormatPr defaultRowHeight="14.4" x14ac:dyDescent="0.3"/>
  <cols>
    <col min="1" max="1" width="2.33203125" customWidth="1"/>
    <col min="2" max="2" width="10.88671875" bestFit="1" customWidth="1"/>
    <col min="3" max="3" width="7.21875" customWidth="1"/>
    <col min="4" max="4" width="11.44140625" customWidth="1"/>
    <col min="5" max="5" width="12.21875" customWidth="1"/>
    <col min="6" max="14" width="10.5546875" bestFit="1" customWidth="1"/>
  </cols>
  <sheetData>
    <row r="1" spans="1:10" x14ac:dyDescent="0.3">
      <c r="B1" s="15" t="s">
        <v>7</v>
      </c>
      <c r="C1" s="15"/>
      <c r="D1" s="15"/>
      <c r="E1" s="15"/>
    </row>
    <row r="2" spans="1:10" s="8" customFormat="1" x14ac:dyDescent="0.3">
      <c r="B2" s="9" t="s">
        <v>2</v>
      </c>
      <c r="C2" s="10" t="s">
        <v>0</v>
      </c>
      <c r="D2" s="10" t="s">
        <v>1</v>
      </c>
      <c r="E2" s="10" t="s">
        <v>3</v>
      </c>
    </row>
    <row r="3" spans="1:10" x14ac:dyDescent="0.3">
      <c r="A3" s="4"/>
      <c r="B3" s="4">
        <v>1</v>
      </c>
      <c r="C3" s="16">
        <v>2012</v>
      </c>
      <c r="D3" s="6">
        <v>165654</v>
      </c>
    </row>
    <row r="4" spans="1:10" x14ac:dyDescent="0.3">
      <c r="A4" s="4"/>
      <c r="B4" s="4">
        <f>B3+1</f>
        <v>2</v>
      </c>
      <c r="C4" s="16">
        <f>C3+1</f>
        <v>2013</v>
      </c>
      <c r="D4" s="6">
        <v>188793</v>
      </c>
      <c r="E4" s="7">
        <f>D4/D3-1</f>
        <v>0.13968271215907846</v>
      </c>
    </row>
    <row r="5" spans="1:10" x14ac:dyDescent="0.3">
      <c r="A5" s="4"/>
      <c r="B5" s="4">
        <f t="shared" ref="B5:C14" si="0">B4+1</f>
        <v>3</v>
      </c>
      <c r="C5" s="16">
        <f t="shared" si="0"/>
        <v>2014</v>
      </c>
      <c r="D5" s="6">
        <v>232834</v>
      </c>
      <c r="E5" s="7">
        <f t="shared" ref="E5:E19" si="1">D5/D4-1</f>
        <v>0.23327665750319126</v>
      </c>
    </row>
    <row r="6" spans="1:10" x14ac:dyDescent="0.3">
      <c r="A6" s="4"/>
      <c r="B6" s="4">
        <f t="shared" si="0"/>
        <v>4</v>
      </c>
      <c r="C6" s="16">
        <f t="shared" si="0"/>
        <v>2015</v>
      </c>
      <c r="D6" s="6">
        <v>263159</v>
      </c>
      <c r="E6" s="7">
        <f t="shared" si="1"/>
        <v>0.13024300574658332</v>
      </c>
    </row>
    <row r="7" spans="1:10" x14ac:dyDescent="0.3">
      <c r="A7" s="4"/>
      <c r="B7" s="4">
        <f t="shared" si="0"/>
        <v>5</v>
      </c>
      <c r="C7" s="16">
        <f t="shared" si="0"/>
        <v>2016</v>
      </c>
      <c r="D7" s="6">
        <v>273046</v>
      </c>
      <c r="E7" s="7">
        <f t="shared" si="1"/>
        <v>3.757044220414274E-2</v>
      </c>
    </row>
    <row r="8" spans="1:10" x14ac:dyDescent="0.3">
      <c r="A8" s="4"/>
      <c r="B8" s="4">
        <f t="shared" si="0"/>
        <v>6</v>
      </c>
      <c r="C8" s="16">
        <f t="shared" si="0"/>
        <v>2017</v>
      </c>
      <c r="D8" s="6">
        <v>269693</v>
      </c>
      <c r="E8" s="7">
        <f t="shared" si="1"/>
        <v>-1.2279982127553546E-2</v>
      </c>
    </row>
    <row r="9" spans="1:10" x14ac:dyDescent="0.3">
      <c r="A9" s="4"/>
      <c r="B9" s="4">
        <f t="shared" si="0"/>
        <v>7</v>
      </c>
      <c r="C9" s="16">
        <f t="shared" si="0"/>
        <v>2018</v>
      </c>
      <c r="D9" s="6">
        <v>291550</v>
      </c>
      <c r="E9" s="7">
        <f t="shared" si="1"/>
        <v>8.1044001883623151E-2</v>
      </c>
    </row>
    <row r="10" spans="1:10" x14ac:dyDescent="0.3">
      <c r="A10" s="4"/>
      <c r="B10" s="4">
        <f t="shared" si="0"/>
        <v>8</v>
      </c>
      <c r="C10" s="16">
        <f t="shared" si="0"/>
        <v>2019</v>
      </c>
      <c r="D10" s="6">
        <v>301938</v>
      </c>
      <c r="E10" s="7">
        <f t="shared" si="1"/>
        <v>3.5630252100840254E-2</v>
      </c>
    </row>
    <row r="11" spans="1:10" x14ac:dyDescent="0.3">
      <c r="A11" s="4"/>
      <c r="B11" s="4">
        <f t="shared" si="0"/>
        <v>9</v>
      </c>
      <c r="C11" s="16">
        <f t="shared" si="0"/>
        <v>2020</v>
      </c>
      <c r="D11" s="6">
        <v>261068</v>
      </c>
      <c r="E11" s="7">
        <f t="shared" si="1"/>
        <v>-0.13535891474408657</v>
      </c>
    </row>
    <row r="12" spans="1:10" x14ac:dyDescent="0.3">
      <c r="A12" s="4"/>
      <c r="B12" s="4">
        <f t="shared" si="0"/>
        <v>10</v>
      </c>
      <c r="C12" s="16">
        <f t="shared" si="0"/>
        <v>2021</v>
      </c>
      <c r="D12" s="6">
        <v>249795</v>
      </c>
      <c r="E12" s="7">
        <f t="shared" si="1"/>
        <v>-4.3180320835950803E-2</v>
      </c>
    </row>
    <row r="13" spans="1:10" x14ac:dyDescent="0.3">
      <c r="A13" s="4"/>
      <c r="B13" s="4">
        <f t="shared" si="0"/>
        <v>11</v>
      </c>
      <c r="C13" s="16">
        <f t="shared" si="0"/>
        <v>2022</v>
      </c>
      <c r="D13" s="6">
        <v>278454</v>
      </c>
      <c r="E13" s="7">
        <f t="shared" si="1"/>
        <v>0.11473007866450491</v>
      </c>
      <c r="I13" t="s">
        <v>9</v>
      </c>
    </row>
    <row r="14" spans="1:10" ht="15" thickBot="1" x14ac:dyDescent="0.35">
      <c r="A14" s="4"/>
      <c r="B14" s="4">
        <f t="shared" si="0"/>
        <v>12</v>
      </c>
      <c r="C14" s="16">
        <f t="shared" si="0"/>
        <v>2023</v>
      </c>
      <c r="D14" s="6">
        <v>345967</v>
      </c>
      <c r="E14" s="7">
        <f t="shared" si="1"/>
        <v>0.24245656374122837</v>
      </c>
    </row>
    <row r="15" spans="1:10" x14ac:dyDescent="0.3">
      <c r="B15" s="4">
        <f t="shared" ref="B15:B18" si="2">B14+1</f>
        <v>13</v>
      </c>
      <c r="C15" s="17">
        <f t="shared" ref="C15:C18" si="3">C14+1</f>
        <v>2024</v>
      </c>
      <c r="D15" s="3">
        <f>$J$29+B15*$J$30</f>
        <v>328507.96969696973</v>
      </c>
      <c r="E15" s="7">
        <f t="shared" si="1"/>
        <v>-5.0464438235526154E-2</v>
      </c>
      <c r="I15" s="21" t="s">
        <v>10</v>
      </c>
      <c r="J15" s="21"/>
    </row>
    <row r="16" spans="1:10" x14ac:dyDescent="0.3">
      <c r="B16" s="4">
        <f t="shared" si="2"/>
        <v>14</v>
      </c>
      <c r="C16" s="17">
        <f t="shared" si="3"/>
        <v>2025</v>
      </c>
      <c r="D16" s="3">
        <f t="shared" ref="D16:D19" si="4">$J$29+B16*$J$30</f>
        <v>339022.64452214458</v>
      </c>
      <c r="E16" s="7">
        <f t="shared" si="1"/>
        <v>3.2007366015728733E-2</v>
      </c>
      <c r="I16" s="18" t="s">
        <v>11</v>
      </c>
      <c r="J16" s="18">
        <v>0.78626060285757837</v>
      </c>
    </row>
    <row r="17" spans="2:17" x14ac:dyDescent="0.3">
      <c r="B17" s="4">
        <f t="shared" si="2"/>
        <v>15</v>
      </c>
      <c r="C17" s="17">
        <f t="shared" si="3"/>
        <v>2026</v>
      </c>
      <c r="D17" s="3">
        <f t="shared" si="4"/>
        <v>349537.31934731943</v>
      </c>
      <c r="E17" s="7">
        <f t="shared" si="1"/>
        <v>3.1014668179452753E-2</v>
      </c>
      <c r="I17" s="18" t="s">
        <v>12</v>
      </c>
      <c r="J17" s="18">
        <v>0.61820573560596259</v>
      </c>
    </row>
    <row r="18" spans="2:17" x14ac:dyDescent="0.3">
      <c r="B18" s="4">
        <f t="shared" si="2"/>
        <v>16</v>
      </c>
      <c r="C18" s="17">
        <f t="shared" si="3"/>
        <v>2027</v>
      </c>
      <c r="D18" s="3">
        <f t="shared" si="4"/>
        <v>360051.99417249422</v>
      </c>
      <c r="E18" s="7">
        <f t="shared" si="1"/>
        <v>3.0081694409079152E-2</v>
      </c>
      <c r="I18" s="18" t="s">
        <v>13</v>
      </c>
      <c r="J18" s="18">
        <v>0.58002630916655884</v>
      </c>
    </row>
    <row r="19" spans="2:17" x14ac:dyDescent="0.3">
      <c r="B19" s="4">
        <f t="shared" ref="B19" si="5">B18+1</f>
        <v>17</v>
      </c>
      <c r="C19" s="17">
        <f t="shared" ref="C19" si="6">C18+1</f>
        <v>2028</v>
      </c>
      <c r="D19" s="3">
        <f t="shared" si="4"/>
        <v>370566.66899766901</v>
      </c>
      <c r="E19" s="7">
        <f t="shared" si="1"/>
        <v>2.9203212300880743E-2</v>
      </c>
      <c r="I19" s="18" t="s">
        <v>14</v>
      </c>
      <c r="J19" s="18">
        <v>31247.267832237816</v>
      </c>
    </row>
    <row r="20" spans="2:17" ht="15" thickBot="1" x14ac:dyDescent="0.35">
      <c r="B20" s="12"/>
      <c r="C20" s="12"/>
      <c r="D20" s="7"/>
      <c r="I20" s="19" t="s">
        <v>15</v>
      </c>
      <c r="J20" s="19">
        <v>12</v>
      </c>
    </row>
    <row r="22" spans="2:17" ht="15" thickBot="1" x14ac:dyDescent="0.35">
      <c r="I22" t="s">
        <v>16</v>
      </c>
    </row>
    <row r="23" spans="2:17" x14ac:dyDescent="0.3">
      <c r="I23" s="20"/>
      <c r="J23" s="20" t="s">
        <v>21</v>
      </c>
      <c r="K23" s="20" t="s">
        <v>22</v>
      </c>
      <c r="L23" s="20" t="s">
        <v>23</v>
      </c>
      <c r="M23" s="20" t="s">
        <v>24</v>
      </c>
      <c r="N23" s="20" t="s">
        <v>25</v>
      </c>
    </row>
    <row r="24" spans="2:17" x14ac:dyDescent="0.3">
      <c r="E24" s="2"/>
      <c r="I24" s="18" t="s">
        <v>17</v>
      </c>
      <c r="J24" s="18">
        <v>1</v>
      </c>
      <c r="K24" s="18">
        <v>15809849295.120626</v>
      </c>
      <c r="L24" s="18">
        <v>15809849295.120626</v>
      </c>
      <c r="M24" s="18">
        <v>16.192116887537434</v>
      </c>
      <c r="N24" s="18">
        <v>2.4230178861966243E-3</v>
      </c>
    </row>
    <row r="25" spans="2:17" x14ac:dyDescent="0.3">
      <c r="E25" s="2"/>
      <c r="I25" s="18" t="s">
        <v>18</v>
      </c>
      <c r="J25" s="18">
        <v>10</v>
      </c>
      <c r="K25" s="18">
        <v>9763917469.7960415</v>
      </c>
      <c r="L25" s="18">
        <v>976391746.97960413</v>
      </c>
      <c r="M25" s="18"/>
      <c r="N25" s="18"/>
    </row>
    <row r="26" spans="2:17" ht="15" thickBot="1" x14ac:dyDescent="0.35">
      <c r="E26" s="2"/>
      <c r="I26" s="19" t="s">
        <v>19</v>
      </c>
      <c r="J26" s="19">
        <v>11</v>
      </c>
      <c r="K26" s="19">
        <v>25573766764.916668</v>
      </c>
      <c r="L26" s="19"/>
      <c r="M26" s="19"/>
      <c r="N26" s="19"/>
    </row>
    <row r="27" spans="2:17" ht="15" thickBot="1" x14ac:dyDescent="0.35">
      <c r="E27" s="2"/>
    </row>
    <row r="28" spans="2:17" x14ac:dyDescent="0.3">
      <c r="E28" s="2"/>
      <c r="I28" s="20"/>
      <c r="J28" s="20" t="s">
        <v>26</v>
      </c>
      <c r="K28" s="20" t="s">
        <v>14</v>
      </c>
      <c r="L28" s="20" t="s">
        <v>27</v>
      </c>
      <c r="M28" s="20" t="s">
        <v>28</v>
      </c>
      <c r="N28" s="20" t="s">
        <v>29</v>
      </c>
      <c r="O28" s="20" t="s">
        <v>30</v>
      </c>
      <c r="P28" s="20" t="s">
        <v>31</v>
      </c>
      <c r="Q28" s="20" t="s">
        <v>32</v>
      </c>
    </row>
    <row r="29" spans="2:17" x14ac:dyDescent="0.3">
      <c r="I29" s="18" t="s">
        <v>20</v>
      </c>
      <c r="J29" s="18">
        <v>191817.19696969696</v>
      </c>
      <c r="K29" s="18">
        <v>19231.363932503475</v>
      </c>
      <c r="L29" s="18">
        <v>9.9741857958135398</v>
      </c>
      <c r="M29" s="18">
        <v>1.6276528332932962E-6</v>
      </c>
      <c r="N29" s="18">
        <v>148967.04781499843</v>
      </c>
      <c r="O29" s="18">
        <v>234667.3461243955</v>
      </c>
      <c r="P29" s="18">
        <v>148967.04781499843</v>
      </c>
      <c r="Q29" s="18">
        <v>234667.3461243955</v>
      </c>
    </row>
    <row r="30" spans="2:17" ht="15" thickBot="1" x14ac:dyDescent="0.35">
      <c r="I30" s="19" t="s">
        <v>2</v>
      </c>
      <c r="J30" s="19">
        <v>10514.674825174829</v>
      </c>
      <c r="K30" s="19">
        <v>2613.0278059260463</v>
      </c>
      <c r="L30" s="19">
        <v>4.023942952818472</v>
      </c>
      <c r="M30" s="19">
        <v>2.4230178861966182E-3</v>
      </c>
      <c r="N30" s="19">
        <v>4692.4860494705545</v>
      </c>
      <c r="O30" s="19">
        <v>16336.863600879104</v>
      </c>
      <c r="P30" s="19">
        <v>4692.4860494705545</v>
      </c>
      <c r="Q30" s="19">
        <v>16336.863600879104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C81-9A1E-40B6-981A-D58F41423A84}">
  <dimension ref="A1:S30"/>
  <sheetViews>
    <sheetView showGridLines="0" tabSelected="1" workbookViewId="0">
      <selection activeCell="G6" sqref="G6"/>
    </sheetView>
  </sheetViews>
  <sheetFormatPr defaultRowHeight="14.4" x14ac:dyDescent="0.3"/>
  <cols>
    <col min="1" max="1" width="2.33203125" customWidth="1"/>
    <col min="2" max="2" width="10.88671875" bestFit="1" customWidth="1"/>
    <col min="3" max="3" width="7.21875" customWidth="1"/>
    <col min="4" max="4" width="11.44140625" customWidth="1"/>
    <col min="5" max="5" width="12.21875" customWidth="1"/>
    <col min="6" max="14" width="10.5546875" bestFit="1" customWidth="1"/>
  </cols>
  <sheetData>
    <row r="1" spans="1:19" x14ac:dyDescent="0.3">
      <c r="B1" s="15" t="s">
        <v>8</v>
      </c>
      <c r="C1" s="15"/>
      <c r="D1" s="15"/>
      <c r="E1" s="15"/>
    </row>
    <row r="2" spans="1:19" s="8" customFormat="1" x14ac:dyDescent="0.3">
      <c r="B2" s="9" t="s">
        <v>2</v>
      </c>
      <c r="C2" s="10" t="s">
        <v>0</v>
      </c>
      <c r="D2" s="10" t="s">
        <v>1</v>
      </c>
      <c r="E2" s="10" t="s">
        <v>3</v>
      </c>
    </row>
    <row r="3" spans="1:19" x14ac:dyDescent="0.3">
      <c r="A3" s="4"/>
      <c r="B3" s="4">
        <v>1</v>
      </c>
      <c r="C3" s="5">
        <v>2012</v>
      </c>
      <c r="D3" s="6">
        <v>39356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4"/>
      <c r="B4" s="4">
        <f>B3+1</f>
        <v>2</v>
      </c>
      <c r="C4" s="5">
        <f>C3+1</f>
        <v>2013</v>
      </c>
      <c r="D4" s="6">
        <v>46375</v>
      </c>
      <c r="E4" s="7">
        <f>D4/D3-1</f>
        <v>0.1783463766642952</v>
      </c>
    </row>
    <row r="5" spans="1:19" x14ac:dyDescent="0.3">
      <c r="A5" s="4"/>
      <c r="B5" s="4">
        <f t="shared" ref="B5:C14" si="0">B4+1</f>
        <v>3</v>
      </c>
      <c r="C5" s="5">
        <f t="shared" si="0"/>
        <v>2014</v>
      </c>
      <c r="D5" s="6">
        <v>54947</v>
      </c>
      <c r="E5" s="7">
        <f t="shared" ref="E5:E19" si="1">D5/D4-1</f>
        <v>0.18484097035040437</v>
      </c>
    </row>
    <row r="6" spans="1:19" x14ac:dyDescent="0.3">
      <c r="A6" s="4"/>
      <c r="B6" s="4">
        <f t="shared" si="0"/>
        <v>4</v>
      </c>
      <c r="C6" s="5">
        <f t="shared" si="0"/>
        <v>2015</v>
      </c>
      <c r="D6" s="6">
        <v>64465</v>
      </c>
      <c r="E6" s="7">
        <f t="shared" si="1"/>
        <v>0.17322146796003413</v>
      </c>
    </row>
    <row r="7" spans="1:19" x14ac:dyDescent="0.3">
      <c r="A7" s="4"/>
      <c r="B7" s="4">
        <f t="shared" si="0"/>
        <v>5</v>
      </c>
      <c r="C7" s="5">
        <f t="shared" si="0"/>
        <v>2016</v>
      </c>
      <c r="D7" s="6">
        <v>34008</v>
      </c>
      <c r="E7" s="7">
        <f t="shared" si="1"/>
        <v>-0.47245792290390132</v>
      </c>
    </row>
    <row r="8" spans="1:19" x14ac:dyDescent="0.3">
      <c r="A8" s="4"/>
      <c r="B8" s="4">
        <f t="shared" si="0"/>
        <v>6</v>
      </c>
      <c r="C8" s="5">
        <f t="shared" si="0"/>
        <v>2017</v>
      </c>
      <c r="D8" s="6">
        <v>36533</v>
      </c>
      <c r="E8" s="7">
        <f t="shared" si="1"/>
        <v>7.424723594448368E-2</v>
      </c>
    </row>
    <row r="9" spans="1:19" x14ac:dyDescent="0.3">
      <c r="A9" s="4"/>
      <c r="B9" s="4">
        <f t="shared" si="0"/>
        <v>7</v>
      </c>
      <c r="C9" s="5">
        <f t="shared" si="0"/>
        <v>2018</v>
      </c>
      <c r="D9" s="6">
        <v>35924</v>
      </c>
      <c r="E9" s="7">
        <f t="shared" si="1"/>
        <v>-1.6669860126460989E-2</v>
      </c>
    </row>
    <row r="10" spans="1:19" x14ac:dyDescent="0.3">
      <c r="A10" s="4"/>
      <c r="B10" s="4">
        <f t="shared" si="0"/>
        <v>8</v>
      </c>
      <c r="C10" s="5">
        <f t="shared" si="0"/>
        <v>2019</v>
      </c>
      <c r="D10" s="6">
        <v>40379</v>
      </c>
      <c r="E10" s="7">
        <f t="shared" si="1"/>
        <v>0.12401180269457734</v>
      </c>
    </row>
    <row r="11" spans="1:19" x14ac:dyDescent="0.3">
      <c r="A11" s="4"/>
      <c r="B11" s="4">
        <f t="shared" si="0"/>
        <v>9</v>
      </c>
      <c r="C11" s="5">
        <f t="shared" si="0"/>
        <v>2020</v>
      </c>
      <c r="D11" s="6">
        <v>43403</v>
      </c>
      <c r="E11" s="7">
        <f t="shared" si="1"/>
        <v>7.4890413333663641E-2</v>
      </c>
    </row>
    <row r="12" spans="1:19" x14ac:dyDescent="0.3">
      <c r="A12" s="4"/>
      <c r="B12" s="4">
        <f t="shared" si="0"/>
        <v>10</v>
      </c>
      <c r="C12" s="5">
        <f t="shared" si="0"/>
        <v>2021</v>
      </c>
      <c r="D12" s="6">
        <v>39537</v>
      </c>
      <c r="E12" s="7">
        <f t="shared" si="1"/>
        <v>-8.907218395041816E-2</v>
      </c>
    </row>
    <row r="13" spans="1:19" x14ac:dyDescent="0.3">
      <c r="A13" s="4"/>
      <c r="B13" s="4">
        <f t="shared" si="0"/>
        <v>11</v>
      </c>
      <c r="C13" s="5">
        <f t="shared" si="0"/>
        <v>2022</v>
      </c>
      <c r="D13" s="6">
        <v>69420</v>
      </c>
      <c r="E13" s="7">
        <f t="shared" si="1"/>
        <v>0.75582365885120262</v>
      </c>
      <c r="G13" t="s">
        <v>9</v>
      </c>
    </row>
    <row r="14" spans="1:19" ht="15" thickBot="1" x14ac:dyDescent="0.35">
      <c r="A14" s="4"/>
      <c r="B14" s="4">
        <f t="shared" si="0"/>
        <v>12</v>
      </c>
      <c r="C14" s="5">
        <f t="shared" si="0"/>
        <v>2023</v>
      </c>
      <c r="D14" s="6">
        <v>136978</v>
      </c>
      <c r="E14" s="7">
        <f t="shared" si="1"/>
        <v>0.97317775857101707</v>
      </c>
    </row>
    <row r="15" spans="1:19" x14ac:dyDescent="0.3">
      <c r="A15" s="4"/>
      <c r="B15" s="4">
        <f t="shared" ref="B15:B19" si="2">B14+1</f>
        <v>13</v>
      </c>
      <c r="C15" s="5">
        <f t="shared" ref="C15:C19" si="3">C14+1</f>
        <v>2024</v>
      </c>
      <c r="D15" s="6">
        <f>FORECAST(B15,$D$3:$D$14,$B$3:$B$14)</f>
        <v>78138.545454545456</v>
      </c>
      <c r="E15" s="7">
        <f t="shared" si="1"/>
        <v>-0.42955404915719708</v>
      </c>
      <c r="G15" s="21" t="s">
        <v>10</v>
      </c>
      <c r="H15" s="21"/>
    </row>
    <row r="16" spans="1:19" x14ac:dyDescent="0.3">
      <c r="A16" s="4"/>
      <c r="B16" s="4">
        <f t="shared" si="2"/>
        <v>14</v>
      </c>
      <c r="C16" s="5">
        <f t="shared" si="3"/>
        <v>2025</v>
      </c>
      <c r="D16" s="6">
        <f t="shared" ref="D16:D19" si="4">FORECAST(B16,$D$3:$D$14,$B$3:$B$14)</f>
        <v>81937.744755244756</v>
      </c>
      <c r="E16" s="7">
        <f t="shared" si="1"/>
        <v>4.8621320995914319E-2</v>
      </c>
      <c r="G16" s="18" t="s">
        <v>11</v>
      </c>
      <c r="H16" s="18">
        <v>0.47780796168564649</v>
      </c>
    </row>
    <row r="17" spans="1:15" x14ac:dyDescent="0.3">
      <c r="A17" s="4"/>
      <c r="B17" s="4">
        <f t="shared" si="2"/>
        <v>15</v>
      </c>
      <c r="C17" s="5">
        <f t="shared" si="3"/>
        <v>2026</v>
      </c>
      <c r="D17" s="6">
        <f t="shared" si="4"/>
        <v>85736.944055944055</v>
      </c>
      <c r="E17" s="7">
        <f t="shared" si="1"/>
        <v>4.6366901017935502E-2</v>
      </c>
      <c r="G17" s="18" t="s">
        <v>12</v>
      </c>
      <c r="H17" s="18">
        <v>0.22830044825019222</v>
      </c>
    </row>
    <row r="18" spans="1:15" x14ac:dyDescent="0.3">
      <c r="B18" s="4">
        <f t="shared" si="2"/>
        <v>16</v>
      </c>
      <c r="C18" s="5">
        <f t="shared" si="3"/>
        <v>2027</v>
      </c>
      <c r="D18" s="6">
        <f t="shared" si="4"/>
        <v>89536.143356643355</v>
      </c>
      <c r="E18" s="7">
        <f t="shared" si="1"/>
        <v>4.4312278009585926E-2</v>
      </c>
      <c r="G18" s="18" t="s">
        <v>13</v>
      </c>
      <c r="H18" s="18">
        <v>0.15113049307521145</v>
      </c>
    </row>
    <row r="19" spans="1:15" x14ac:dyDescent="0.3">
      <c r="B19" s="4">
        <f t="shared" si="2"/>
        <v>17</v>
      </c>
      <c r="C19" s="5">
        <f t="shared" si="3"/>
        <v>2028</v>
      </c>
      <c r="D19" s="6">
        <f t="shared" si="4"/>
        <v>93335.342657342655</v>
      </c>
      <c r="E19" s="7">
        <f t="shared" si="1"/>
        <v>4.2432018604667832E-2</v>
      </c>
      <c r="G19" s="18" t="s">
        <v>14</v>
      </c>
      <c r="H19" s="18">
        <v>26413.797088964566</v>
      </c>
    </row>
    <row r="20" spans="1:15" ht="15" thickBot="1" x14ac:dyDescent="0.35">
      <c r="G20" s="19" t="s">
        <v>15</v>
      </c>
      <c r="H20" s="19">
        <v>12</v>
      </c>
    </row>
    <row r="21" spans="1:15" x14ac:dyDescent="0.3">
      <c r="B21" s="13" t="s">
        <v>4</v>
      </c>
      <c r="C21" s="13"/>
      <c r="D21" s="11">
        <f>AVERAGE(E4:E14)</f>
        <v>0.17821451976262706</v>
      </c>
    </row>
    <row r="22" spans="1:15" ht="15" thickBot="1" x14ac:dyDescent="0.35">
      <c r="B22" s="14" t="s">
        <v>5</v>
      </c>
      <c r="C22" s="14"/>
      <c r="D22" s="7">
        <f>_xlfn.RRI(B14,D3,D14)</f>
        <v>0.10952388476887243</v>
      </c>
      <c r="G22" t="s">
        <v>16</v>
      </c>
    </row>
    <row r="23" spans="1:15" x14ac:dyDescent="0.3">
      <c r="G23" s="20"/>
      <c r="H23" s="20" t="s">
        <v>21</v>
      </c>
      <c r="I23" s="20" t="s">
        <v>22</v>
      </c>
      <c r="J23" s="20" t="s">
        <v>23</v>
      </c>
      <c r="K23" s="20" t="s">
        <v>24</v>
      </c>
      <c r="L23" s="20" t="s">
        <v>25</v>
      </c>
    </row>
    <row r="24" spans="1:15" x14ac:dyDescent="0.3">
      <c r="B24" s="13" t="s">
        <v>6</v>
      </c>
      <c r="C24" s="13"/>
      <c r="D24" s="7">
        <f>_xlfn.STDEV.S(E4:E14)</f>
        <v>0.39024190692170674</v>
      </c>
      <c r="G24" s="18" t="s">
        <v>17</v>
      </c>
      <c r="H24" s="18">
        <v>1</v>
      </c>
      <c r="I24" s="18">
        <v>2064049891.6800699</v>
      </c>
      <c r="J24" s="18">
        <v>2064049891.6800699</v>
      </c>
      <c r="K24" s="18">
        <v>2.9584110517173055</v>
      </c>
      <c r="L24" s="18">
        <v>0.11617174273640128</v>
      </c>
    </row>
    <row r="25" spans="1:15" x14ac:dyDescent="0.3">
      <c r="G25" s="18" t="s">
        <v>18</v>
      </c>
      <c r="H25" s="18">
        <v>10</v>
      </c>
      <c r="I25" s="18">
        <v>6976886766.5699301</v>
      </c>
      <c r="J25" s="18">
        <v>697688676.65699303</v>
      </c>
      <c r="K25" s="18"/>
      <c r="L25" s="18"/>
    </row>
    <row r="26" spans="1:15" ht="15" thickBot="1" x14ac:dyDescent="0.35">
      <c r="G26" s="19" t="s">
        <v>19</v>
      </c>
      <c r="H26" s="19">
        <v>11</v>
      </c>
      <c r="I26" s="19">
        <v>9040936658.25</v>
      </c>
      <c r="J26" s="19"/>
      <c r="K26" s="19"/>
      <c r="L26" s="19"/>
    </row>
    <row r="27" spans="1:15" ht="15" thickBot="1" x14ac:dyDescent="0.35"/>
    <row r="28" spans="1:15" x14ac:dyDescent="0.3">
      <c r="G28" s="20"/>
      <c r="H28" s="20" t="s">
        <v>26</v>
      </c>
      <c r="I28" s="20" t="s">
        <v>14</v>
      </c>
      <c r="J28" s="20" t="s">
        <v>27</v>
      </c>
      <c r="K28" s="20" t="s">
        <v>28</v>
      </c>
      <c r="L28" s="20" t="s">
        <v>29</v>
      </c>
      <c r="M28" s="20" t="s">
        <v>30</v>
      </c>
      <c r="N28" s="20" t="s">
        <v>31</v>
      </c>
      <c r="O28" s="20" t="s">
        <v>32</v>
      </c>
    </row>
    <row r="29" spans="1:15" x14ac:dyDescent="0.3">
      <c r="G29" s="18" t="s">
        <v>20</v>
      </c>
      <c r="H29" s="18">
        <v>28748.954545454544</v>
      </c>
      <c r="I29" s="18">
        <v>16256.568330531038</v>
      </c>
      <c r="J29" s="18">
        <v>1.768451616658965</v>
      </c>
      <c r="K29" s="18">
        <v>0.10742191554753296</v>
      </c>
      <c r="L29" s="18">
        <v>-7472.9369517713058</v>
      </c>
      <c r="M29" s="18">
        <v>64970.846042680394</v>
      </c>
      <c r="N29" s="18">
        <v>-7472.9369517713058</v>
      </c>
      <c r="O29" s="18">
        <v>64970.846042680394</v>
      </c>
    </row>
    <row r="30" spans="1:15" ht="15" thickBot="1" x14ac:dyDescent="0.35">
      <c r="G30" s="19" t="s">
        <v>2</v>
      </c>
      <c r="H30" s="19">
        <v>3799.1993006993007</v>
      </c>
      <c r="I30" s="19">
        <v>2208.8326769595174</v>
      </c>
      <c r="J30" s="19">
        <v>1.7200032127055185</v>
      </c>
      <c r="K30" s="19">
        <v>0.11617174273640125</v>
      </c>
      <c r="L30" s="19">
        <v>-1122.3866043710477</v>
      </c>
      <c r="M30" s="19">
        <v>8720.7852057696491</v>
      </c>
      <c r="N30" s="19">
        <v>-1122.3866043710477</v>
      </c>
      <c r="O30" s="19">
        <v>8720.7852057696491</v>
      </c>
    </row>
  </sheetData>
  <mergeCells count="3">
    <mergeCell ref="B1:E1"/>
    <mergeCell ref="B21:C21"/>
    <mergeCell ref="B24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TAMO</vt:lpstr>
      <vt:lpstr>ADANIENT</vt:lpstr>
      <vt:lpstr>TAMO (2)</vt:lpstr>
      <vt:lpstr>ADANIENT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Anirvan Majumdar</dc:creator>
  <cp:lastModifiedBy>Anirvan Majumdar</cp:lastModifiedBy>
  <dcterms:created xsi:type="dcterms:W3CDTF">2023-08-24T12:22:58Z</dcterms:created>
  <dcterms:modified xsi:type="dcterms:W3CDTF">2023-08-25T15:38:40Z</dcterms:modified>
</cp:coreProperties>
</file>