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anisharyal/Documents/FYP/MYRoom/03 [FYP TOPIC CODE] - Development/Development/client/public/"/>
    </mc:Choice>
  </mc:AlternateContent>
  <xr:revisionPtr revIDLastSave="0" documentId="13_ncr:1_{342E4501-9ED9-7F41-9428-4B8CDE9FE394}" xr6:coauthVersionLast="47" xr6:coauthVersionMax="47" xr10:uidLastSave="{00000000-0000-0000-0000-000000000000}"/>
  <bookViews>
    <workbookView xWindow="0" yWindow="0" windowWidth="28800" windowHeight="16620" xr2:uid="{00000000-000D-0000-FFFF-FFFF00000000}"/>
  </bookViews>
  <sheets>
    <sheet name="Overall" sheetId="1" r:id="rId1"/>
    <sheet name="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3Fw/AuLSb+36PEQxgPS4XupPZPw=="/>
    </ext>
  </extLst>
</workbook>
</file>

<file path=xl/calcChain.xml><?xml version="1.0" encoding="utf-8"?>
<calcChain xmlns="http://schemas.openxmlformats.org/spreadsheetml/2006/main">
  <c r="AD31" i="1" l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AM30" i="1"/>
  <c r="AK30" i="1" s="1"/>
  <c r="AI30" i="1"/>
  <c r="AH30" i="1"/>
  <c r="AG30" i="1"/>
  <c r="AF30" i="1"/>
  <c r="AJ30" i="1" s="1"/>
  <c r="AL30" i="1" s="1"/>
  <c r="D30" i="1"/>
  <c r="AI29" i="1"/>
  <c r="AM29" i="1" s="1"/>
  <c r="AK29" i="1" s="1"/>
  <c r="AN29" i="1" s="1"/>
  <c r="AP29" i="1" s="1"/>
  <c r="AH29" i="1"/>
  <c r="AG29" i="1"/>
  <c r="AF29" i="1"/>
  <c r="AJ29" i="1" s="1"/>
  <c r="D29" i="1"/>
  <c r="AI28" i="1"/>
  <c r="AM28" i="1" s="1"/>
  <c r="AK28" i="1" s="1"/>
  <c r="AH28" i="1"/>
  <c r="AG28" i="1"/>
  <c r="AJ28" i="1" s="1"/>
  <c r="AL28" i="1" s="1"/>
  <c r="AF28" i="1"/>
  <c r="D28" i="1"/>
  <c r="AM27" i="1"/>
  <c r="AK27" i="1"/>
  <c r="AI27" i="1"/>
  <c r="AH27" i="1"/>
  <c r="AG27" i="1"/>
  <c r="AF27" i="1"/>
  <c r="AJ27" i="1" s="1"/>
  <c r="D27" i="1"/>
  <c r="AJ26" i="1"/>
  <c r="AL26" i="1" s="1"/>
  <c r="AI26" i="1"/>
  <c r="AM26" i="1" s="1"/>
  <c r="AK26" i="1" s="1"/>
  <c r="AN26" i="1" s="1"/>
  <c r="AP26" i="1" s="1"/>
  <c r="AH26" i="1"/>
  <c r="AG26" i="1"/>
  <c r="AF26" i="1"/>
  <c r="D26" i="1"/>
  <c r="AM25" i="1"/>
  <c r="AK25" i="1" s="1"/>
  <c r="AN25" i="1" s="1"/>
  <c r="AP25" i="1" s="1"/>
  <c r="AI25" i="1"/>
  <c r="AH25" i="1"/>
  <c r="AG25" i="1"/>
  <c r="AF25" i="1"/>
  <c r="AJ25" i="1" s="1"/>
  <c r="D25" i="1"/>
  <c r="AI24" i="1"/>
  <c r="AM24" i="1" s="1"/>
  <c r="AK24" i="1" s="1"/>
  <c r="AN24" i="1" s="1"/>
  <c r="AP24" i="1" s="1"/>
  <c r="AH24" i="1"/>
  <c r="AG24" i="1"/>
  <c r="AF24" i="1"/>
  <c r="AJ24" i="1" s="1"/>
  <c r="D24" i="1"/>
  <c r="AJ23" i="1"/>
  <c r="AI23" i="1"/>
  <c r="AM23" i="1" s="1"/>
  <c r="AK23" i="1" s="1"/>
  <c r="AN23" i="1" s="1"/>
  <c r="AP23" i="1" s="1"/>
  <c r="AH23" i="1"/>
  <c r="AG23" i="1"/>
  <c r="AF23" i="1"/>
  <c r="AM22" i="1"/>
  <c r="AK22" i="1" s="1"/>
  <c r="AN22" i="1" s="1"/>
  <c r="AP22" i="1" s="1"/>
  <c r="AI22" i="1"/>
  <c r="AH22" i="1"/>
  <c r="AJ22" i="1" s="1"/>
  <c r="AG22" i="1"/>
  <c r="AF22" i="1"/>
  <c r="AM21" i="1"/>
  <c r="AK21" i="1"/>
  <c r="AI21" i="1"/>
  <c r="AH21" i="1"/>
  <c r="AG21" i="1"/>
  <c r="AF21" i="1"/>
  <c r="AJ21" i="1" s="1"/>
  <c r="AI20" i="1"/>
  <c r="AM20" i="1" s="1"/>
  <c r="AK20" i="1" s="1"/>
  <c r="AH20" i="1"/>
  <c r="AG20" i="1"/>
  <c r="AF20" i="1"/>
  <c r="AJ20" i="1" s="1"/>
  <c r="AL20" i="1" s="1"/>
  <c r="AI19" i="1"/>
  <c r="AM19" i="1" s="1"/>
  <c r="AK19" i="1" s="1"/>
  <c r="AH19" i="1"/>
  <c r="AG19" i="1"/>
  <c r="AJ19" i="1" s="1"/>
  <c r="AF19" i="1"/>
  <c r="AM18" i="1"/>
  <c r="AK18" i="1" s="1"/>
  <c r="AI18" i="1"/>
  <c r="AH18" i="1"/>
  <c r="AJ18" i="1" s="1"/>
  <c r="AL18" i="1" s="1"/>
  <c r="AG18" i="1"/>
  <c r="AF18" i="1"/>
  <c r="AM17" i="1"/>
  <c r="AK17" i="1"/>
  <c r="AI17" i="1"/>
  <c r="AH17" i="1"/>
  <c r="AG17" i="1"/>
  <c r="AF17" i="1"/>
  <c r="AJ17" i="1" s="1"/>
  <c r="AI16" i="1"/>
  <c r="AM16" i="1" s="1"/>
  <c r="AK16" i="1" s="1"/>
  <c r="AN16" i="1" s="1"/>
  <c r="AP16" i="1" s="1"/>
  <c r="AH16" i="1"/>
  <c r="AG16" i="1"/>
  <c r="AF16" i="1"/>
  <c r="AJ16" i="1" s="1"/>
  <c r="AJ15" i="1"/>
  <c r="AI15" i="1"/>
  <c r="AM15" i="1" s="1"/>
  <c r="AK15" i="1" s="1"/>
  <c r="AN15" i="1" s="1"/>
  <c r="AP15" i="1" s="1"/>
  <c r="AH15" i="1"/>
  <c r="AG15" i="1"/>
  <c r="AF15" i="1"/>
  <c r="AM14" i="1"/>
  <c r="AK14" i="1" s="1"/>
  <c r="AN14" i="1" s="1"/>
  <c r="AP14" i="1" s="1"/>
  <c r="AI14" i="1"/>
  <c r="AH14" i="1"/>
  <c r="AJ14" i="1" s="1"/>
  <c r="AG14" i="1"/>
  <c r="AF14" i="1"/>
  <c r="AM13" i="1"/>
  <c r="AK13" i="1"/>
  <c r="AI13" i="1"/>
  <c r="AH13" i="1"/>
  <c r="AG13" i="1"/>
  <c r="AF13" i="1"/>
  <c r="AJ13" i="1" s="1"/>
  <c r="AI12" i="1"/>
  <c r="AM12" i="1" s="1"/>
  <c r="AK12" i="1" s="1"/>
  <c r="AH12" i="1"/>
  <c r="AG12" i="1"/>
  <c r="AF12" i="1"/>
  <c r="AJ12" i="1" s="1"/>
  <c r="AL12" i="1" s="1"/>
  <c r="AJ11" i="1"/>
  <c r="AI11" i="1"/>
  <c r="AM11" i="1" s="1"/>
  <c r="AK11" i="1" s="1"/>
  <c r="AN11" i="1" s="1"/>
  <c r="AP11" i="1" s="1"/>
  <c r="AH11" i="1"/>
  <c r="AG11" i="1"/>
  <c r="AF11" i="1"/>
  <c r="AM10" i="1"/>
  <c r="AK10" i="1" s="1"/>
  <c r="AI10" i="1"/>
  <c r="AH10" i="1"/>
  <c r="AJ10" i="1" s="1"/>
  <c r="AL10" i="1" s="1"/>
  <c r="AG10" i="1"/>
  <c r="AF10" i="1"/>
  <c r="AM9" i="1"/>
  <c r="AK9" i="1"/>
  <c r="AI9" i="1"/>
  <c r="AH9" i="1"/>
  <c r="AG9" i="1"/>
  <c r="AF9" i="1"/>
  <c r="AJ9" i="1" s="1"/>
  <c r="AI8" i="1"/>
  <c r="AM8" i="1" s="1"/>
  <c r="AK8" i="1" s="1"/>
  <c r="AH8" i="1"/>
  <c r="AG8" i="1"/>
  <c r="AF8" i="1"/>
  <c r="AJ7" i="1"/>
  <c r="AI7" i="1"/>
  <c r="AM7" i="1" s="1"/>
  <c r="AK7" i="1" s="1"/>
  <c r="AN7" i="1" s="1"/>
  <c r="AP7" i="1" s="1"/>
  <c r="AH7" i="1"/>
  <c r="AG7" i="1"/>
  <c r="AF7" i="1"/>
  <c r="AM6" i="1"/>
  <c r="AK6" i="1" s="1"/>
  <c r="AN6" i="1" s="1"/>
  <c r="AP6" i="1" s="1"/>
  <c r="AI6" i="1"/>
  <c r="AH6" i="1"/>
  <c r="AJ6" i="1" s="1"/>
  <c r="AG6" i="1"/>
  <c r="AF6" i="1"/>
  <c r="D3" i="1"/>
  <c r="AJ8" i="1" l="1"/>
  <c r="AN8" i="1"/>
  <c r="AP8" i="1" s="1"/>
  <c r="AN19" i="1"/>
  <c r="AP19" i="1" s="1"/>
  <c r="AL6" i="1"/>
  <c r="AL8" i="1"/>
  <c r="AN13" i="1"/>
  <c r="AP13" i="1" s="1"/>
  <c r="AL13" i="1"/>
  <c r="AL14" i="1"/>
  <c r="AL16" i="1"/>
  <c r="AN21" i="1"/>
  <c r="AP21" i="1" s="1"/>
  <c r="AL21" i="1"/>
  <c r="AL22" i="1"/>
  <c r="AL24" i="1"/>
  <c r="AN27" i="1"/>
  <c r="AP27" i="1" s="1"/>
  <c r="AL27" i="1"/>
  <c r="AN28" i="1"/>
  <c r="AP28" i="1" s="1"/>
  <c r="AN18" i="1"/>
  <c r="AP18" i="1" s="1"/>
  <c r="AL25" i="1"/>
  <c r="AL29" i="1"/>
  <c r="AL11" i="1"/>
  <c r="AL19" i="1"/>
  <c r="AN9" i="1"/>
  <c r="AP9" i="1" s="1"/>
  <c r="AL9" i="1"/>
  <c r="AN17" i="1"/>
  <c r="AP17" i="1" s="1"/>
  <c r="AL17" i="1"/>
  <c r="AN10" i="1"/>
  <c r="AP10" i="1" s="1"/>
  <c r="AL7" i="1"/>
  <c r="AN12" i="1"/>
  <c r="AP12" i="1" s="1"/>
  <c r="AL15" i="1"/>
  <c r="AN20" i="1"/>
  <c r="AP20" i="1" s="1"/>
  <c r="AL23" i="1"/>
  <c r="AN30" i="1"/>
  <c r="AP3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ID#AAAAt26nyFY
AADESH TANDUKAR    (2023-03-26 08:30:43)
@sauharda.thapa@islingtoncollege.edu.np Please help us followup this student as she is very inconsistent this semester</t>
        </r>
      </text>
    </comment>
    <comment ref="C18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======
ID#AAAAt26nyFU
AADESH TANDUKAR    (2023-03-26 08:30:24)
@sauharda.thapa@islingtoncollege.edu.np Please help us followup this student as she is very inconsistent this semester
_Assigned to Sauharda Thapa_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Jhg4jHopcwT3WlRk1g9AwYW89dg=="/>
    </ext>
  </extLst>
</comments>
</file>

<file path=xl/sharedStrings.xml><?xml version="1.0" encoding="utf-8"?>
<sst xmlns="http://schemas.openxmlformats.org/spreadsheetml/2006/main" count="475" uniqueCount="128">
  <si>
    <r>
      <rPr>
        <b/>
        <sz val="9"/>
        <color rgb="FF000000"/>
        <rFont val="Calibri"/>
        <family val="2"/>
      </rPr>
      <t xml:space="preserve">INDICATORS 
</t>
    </r>
    <r>
      <rPr>
        <sz val="9"/>
        <color rgb="FF000000"/>
        <rFont val="Calibri"/>
        <family val="2"/>
      </rPr>
      <t>Please make use of all the Indicators instead of leaving the attendance blank</t>
    </r>
  </si>
  <si>
    <t>Present</t>
  </si>
  <si>
    <t>P</t>
  </si>
  <si>
    <t>Late</t>
  </si>
  <si>
    <t>L</t>
  </si>
  <si>
    <t>Meeting Cancelled</t>
  </si>
  <si>
    <t>C</t>
  </si>
  <si>
    <r>
      <rPr>
        <b/>
        <sz val="9"/>
        <color rgb="FF000000"/>
        <rFont val="Calibri"/>
        <family val="2"/>
      </rPr>
      <t>Attendance Sheet Prepared By:</t>
    </r>
    <r>
      <rPr>
        <sz val="9"/>
        <color rgb="FF000000"/>
        <rFont val="Calibri"/>
        <family val="2"/>
      </rPr>
      <t xml:space="preserve"> 
Student Services Department, Islington College</t>
    </r>
  </si>
  <si>
    <t>Absent</t>
  </si>
  <si>
    <t>A</t>
  </si>
  <si>
    <t>No Record</t>
  </si>
  <si>
    <t>NR</t>
  </si>
  <si>
    <t>Total Students</t>
  </si>
  <si>
    <t>S.N</t>
  </si>
  <si>
    <t>LMU ID</t>
  </si>
  <si>
    <t>Full Name</t>
  </si>
  <si>
    <t>College Email</t>
  </si>
  <si>
    <t>FYP Topic</t>
  </si>
  <si>
    <t>Proposal Status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</si>
  <si>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</si>
  <si>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</si>
  <si>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</si>
  <si>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</si>
  <si>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</si>
  <si>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</si>
  <si>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</si>
  <si>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</si>
  <si>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</si>
  <si>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</si>
  <si>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</si>
  <si>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</si>
  <si>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</si>
  <si>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</si>
  <si>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</si>
  <si>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</si>
  <si>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</si>
  <si>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</si>
  <si>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</si>
  <si>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</si>
  <si>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</si>
  <si>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</si>
  <si>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</si>
  <si>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</si>
  <si>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 xml:space="preserve">Remarks (if any)
</t>
  </si>
  <si>
    <t>Total Classes</t>
  </si>
  <si>
    <t>Class Cancelled</t>
  </si>
  <si>
    <t>No Attendance Records</t>
  </si>
  <si>
    <t>Late Attendance</t>
  </si>
  <si>
    <t>Total Taken Classes</t>
  </si>
  <si>
    <t>Total Present</t>
  </si>
  <si>
    <t>Total Absent</t>
  </si>
  <si>
    <t>Total Attendance Cut</t>
  </si>
  <si>
    <t>Present %</t>
  </si>
  <si>
    <t xml:space="preserve">March 24, SSD Followup
</t>
  </si>
  <si>
    <t>Overall Attendance</t>
  </si>
  <si>
    <t>Date of Meeting</t>
  </si>
  <si>
    <t>Anish Aryal</t>
  </si>
  <si>
    <t>np01cp4s210084@islingtoncollege.edu.np</t>
  </si>
  <si>
    <t>Room Finder</t>
  </si>
  <si>
    <t>Accepted</t>
  </si>
  <si>
    <t>Sahil  Shrestha</t>
  </si>
  <si>
    <t>np01cp4s210228@islingtoncollege.edu.np</t>
  </si>
  <si>
    <t>Fitness Application</t>
  </si>
  <si>
    <t>Niwahang Angbuhang</t>
  </si>
  <si>
    <t>np01cp4s210237@islingtoncollege.edu.np</t>
  </si>
  <si>
    <t>Shreya  Gurung</t>
  </si>
  <si>
    <t>np01cp4s210090@islingtoncollege.edu.np</t>
  </si>
  <si>
    <t>Women Safety Application</t>
  </si>
  <si>
    <t>Utkrist Budha Magar</t>
  </si>
  <si>
    <t>np01cp4s210178@islingtoncollege.edu.np</t>
  </si>
  <si>
    <t>Didnt receive the call despite calling multiple times</t>
  </si>
  <si>
    <t>unreachable</t>
  </si>
  <si>
    <t>Suresh Lama</t>
  </si>
  <si>
    <t>np01cp4s210049@islingtoncollege.edu.np</t>
  </si>
  <si>
    <t>Gig Day (Event Application)</t>
  </si>
  <si>
    <t>Sadisha Shrestha</t>
  </si>
  <si>
    <t>np01cp4s210131@islingtoncollege.edu.np</t>
  </si>
  <si>
    <t>Abhishek  Maharjan</t>
  </si>
  <si>
    <t>np01cp4s210027@islingtoncollege.edu.np</t>
  </si>
  <si>
    <t>Hospital Appointment System</t>
  </si>
  <si>
    <t>Romin  Maharjan</t>
  </si>
  <si>
    <t>np01cp4s210280@islingtoncollege.edu.np</t>
  </si>
  <si>
    <t>Rento (Room rental app)</t>
  </si>
  <si>
    <t>Sadikshya  Dahal</t>
  </si>
  <si>
    <t>np01cp4s210094@islingtoncollege.edu.np</t>
  </si>
  <si>
    <t>Inventory Management</t>
  </si>
  <si>
    <t>Rimoh Maharjan</t>
  </si>
  <si>
    <t>np01cp4s210110@islingtoncollege.edu.np</t>
  </si>
  <si>
    <t>Event Management Application</t>
  </si>
  <si>
    <t>Sakshi Bastola</t>
  </si>
  <si>
    <t>np01cp4s210143@islingtoncollege.edu.np</t>
  </si>
  <si>
    <t>Tourism Management</t>
  </si>
  <si>
    <t>She said she had to format her laptop so all her work got deleted. She is doing it all over again and will be joining the session from next week.</t>
  </si>
  <si>
    <t>Shreya  Rai</t>
  </si>
  <si>
    <t>np01cp4s210315@islingtoncollege.edu.np</t>
  </si>
  <si>
    <t xml:space="preserve"> She said she could not attend it because she had to do her internship.
</t>
  </si>
  <si>
    <t>Abhishek Pandey</t>
  </si>
  <si>
    <t>np01cp4s210239@islingtoncollege.edu.np</t>
  </si>
  <si>
    <t>Hybrid Examination Exam Preparation Platform</t>
  </si>
  <si>
    <t>Binayak Maharjan</t>
  </si>
  <si>
    <t>WorkWise - PM Application</t>
  </si>
  <si>
    <t>Riya Shrestha</t>
  </si>
  <si>
    <t>Pet Boarding App</t>
  </si>
  <si>
    <t>Total Number of Present Students</t>
  </si>
  <si>
    <t>S.No</t>
  </si>
  <si>
    <t>Student id</t>
  </si>
  <si>
    <t>Remarks (Week 13)</t>
  </si>
  <si>
    <t>Remarks (Week 14)</t>
  </si>
  <si>
    <t>Login and Registration UI (Progress not enough) Nextweek: CRUD and documentation</t>
  </si>
  <si>
    <t>UI of pages of mobile application, Next week: login + registration, workout pages</t>
  </si>
  <si>
    <t>Login &amp; Registration Module + CRUD (not enough progress seen) Next Week:Complete CRUD</t>
  </si>
  <si>
    <t>Shreya Gurung</t>
  </si>
  <si>
    <t>Login &amp; Registration,emergency contact lists, nearby emergency locations. (Progress seen satisfactorily) documentation progress not seen</t>
  </si>
  <si>
    <t>Progress: Parent login + chat Next Week: Unsafe marking</t>
  </si>
  <si>
    <t>-</t>
  </si>
  <si>
    <t>Signup, Login, Homepage section partial (Progress not enough)</t>
  </si>
  <si>
    <t>Verification email for members complete Next week: User Dashboard + user profile setup + Gig creation</t>
  </si>
  <si>
    <t>Frontend potion shown (Home+Product page) Documentation portion not seen</t>
  </si>
  <si>
    <t xml:space="preserve">No progress seen </t>
  </si>
  <si>
    <t>Registration backend + front end (progress not enough)</t>
  </si>
  <si>
    <t>Frontend section completed partially (issues in backend MySQL) Progress not enough</t>
  </si>
  <si>
    <t>Login + Registration and Contact NextWeek: Event CRUD + Admin dashboard page + ticket page</t>
  </si>
  <si>
    <t xml:space="preserve">Login + Registration partial work </t>
  </si>
  <si>
    <t>API integration and quiz part (exam quiz + regular quiz) progress shown well but documentation is pending</t>
  </si>
  <si>
    <t>Login+Registration+Boards page (Progress shown) documentation progress not seen</t>
  </si>
  <si>
    <t xml:space="preserve">Create Project Function (Progress not seen enough) Next week: notification and member assign </t>
  </si>
  <si>
    <t>Login+Registration page but problem in registration page found (Progress shown but not enough) documentation progress not seen</t>
  </si>
  <si>
    <t xml:space="preserve">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</si>
</sst>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mmm&quot; &quot;d"/>
  </numFmts>
  <fonts count="14" x14ac:knownFonts="1">
    <font>
      <sz val="10"/>
      <color rgb="FF000000"/>
      <name val="Arial"/>
      <scheme val="minor"/>
    </font>
    <font>
      <b/>
      <sz val="9"/>
      <color rgb="FF000000"/>
      <name val="Calibri"/>
      <family val="2"/>
    </font>
    <font>
      <sz val="10"/>
      <name val="Arial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9"/>
      <color theme="1"/>
      <name val="Calibri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0" fontId="5" fillId="0" borderId="0" xfId="0" applyFont="1"/>
    <xf numFmtId="0" fontId="6" fillId="0" borderId="5" xfId="0" applyFont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center" vertical="top"/>
    </xf>
    <xf numFmtId="164" fontId="4" fillId="4" borderId="5" xfId="0" applyNumberFormat="1" applyFont="1" applyFill="1" applyBorder="1" applyAlignment="1">
      <alignment horizontal="center" vertical="top"/>
    </xf>
    <xf numFmtId="1" fontId="4" fillId="3" borderId="5" xfId="0" applyNumberFormat="1" applyFont="1" applyFill="1" applyBorder="1" applyAlignment="1">
      <alignment horizontal="left" vertical="top"/>
    </xf>
    <xf numFmtId="0" fontId="7" fillId="0" borderId="0" xfId="0" applyFont="1"/>
    <xf numFmtId="0" fontId="3" fillId="0" borderId="5" xfId="0" applyFont="1" applyBorder="1" applyAlignment="1">
      <alignment horizontal="left" vertical="top"/>
    </xf>
    <xf numFmtId="4" fontId="3" fillId="5" borderId="5" xfId="0" applyNumberFormat="1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8" fillId="0" borderId="18" xfId="0" applyFont="1" applyBorder="1" applyAlignment="1">
      <alignment horizontal="right"/>
    </xf>
    <xf numFmtId="0" fontId="8" fillId="0" borderId="0" xfId="0" applyFont="1"/>
    <xf numFmtId="0" fontId="9" fillId="0" borderId="19" xfId="0" applyFont="1" applyBorder="1" applyAlignment="1">
      <alignment horizontal="right"/>
    </xf>
    <xf numFmtId="0" fontId="10" fillId="0" borderId="0" xfId="0" applyFont="1"/>
    <xf numFmtId="1" fontId="9" fillId="0" borderId="19" xfId="0" applyNumberFormat="1" applyFont="1" applyBorder="1" applyAlignment="1">
      <alignment horizontal="right"/>
    </xf>
    <xf numFmtId="0" fontId="4" fillId="4" borderId="5" xfId="0" applyFont="1" applyFill="1" applyBorder="1" applyAlignment="1">
      <alignment horizontal="left" vertical="top"/>
    </xf>
    <xf numFmtId="0" fontId="11" fillId="0" borderId="19" xfId="0" applyFont="1" applyBorder="1"/>
    <xf numFmtId="0" fontId="10" fillId="0" borderId="19" xfId="0" applyFont="1" applyBorder="1"/>
    <xf numFmtId="1" fontId="4" fillId="3" borderId="19" xfId="0" applyNumberFormat="1" applyFont="1" applyFill="1" applyBorder="1" applyAlignment="1">
      <alignment horizontal="left" vertical="top"/>
    </xf>
    <xf numFmtId="0" fontId="7" fillId="0" borderId="19" xfId="0" applyFont="1" applyBorder="1"/>
    <xf numFmtId="0" fontId="10" fillId="0" borderId="19" xfId="0" applyFont="1" applyBorder="1" applyAlignment="1">
      <alignment wrapText="1"/>
    </xf>
    <xf numFmtId="0" fontId="10" fillId="0" borderId="19" xfId="0" applyFont="1" applyBorder="1" applyAlignment="1">
      <alignment vertical="center" wrapText="1"/>
    </xf>
    <xf numFmtId="1" fontId="4" fillId="6" borderId="19" xfId="0" applyNumberFormat="1" applyFont="1" applyFill="1" applyBorder="1" applyAlignment="1">
      <alignment horizontal="left" vertical="top"/>
    </xf>
    <xf numFmtId="0" fontId="7" fillId="6" borderId="19" xfId="0" applyFont="1" applyFill="1" applyBorder="1"/>
    <xf numFmtId="0" fontId="10" fillId="6" borderId="19" xfId="0" applyFont="1" applyFill="1" applyBorder="1" applyAlignment="1">
      <alignment horizontal="center"/>
    </xf>
    <xf numFmtId="0" fontId="10" fillId="6" borderId="19" xfId="0" applyFont="1" applyFill="1" applyBorder="1"/>
    <xf numFmtId="0" fontId="8" fillId="0" borderId="19" xfId="0" applyFont="1" applyBorder="1" applyAlignment="1">
      <alignment horizontal="right"/>
    </xf>
    <xf numFmtId="0" fontId="8" fillId="0" borderId="19" xfId="0" applyFont="1" applyBorder="1"/>
    <xf numFmtId="0" fontId="3" fillId="7" borderId="5" xfId="0" applyFont="1" applyFill="1" applyBorder="1" applyAlignment="1">
      <alignment horizontal="left" vertical="top"/>
    </xf>
    <xf numFmtId="0" fontId="3" fillId="8" borderId="5" xfId="0" applyFont="1" applyFill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 wrapText="1"/>
    </xf>
    <xf numFmtId="0" fontId="2" fillId="0" borderId="12" xfId="0" applyFont="1" applyBorder="1"/>
    <xf numFmtId="0" fontId="4" fillId="4" borderId="20" xfId="0" applyFont="1" applyFill="1" applyBorder="1" applyAlignment="1">
      <alignment horizontal="left" vertical="top"/>
    </xf>
    <xf numFmtId="0" fontId="2" fillId="0" borderId="21" xfId="0" applyFont="1" applyBorder="1"/>
    <xf numFmtId="0" fontId="2" fillId="0" borderId="24" xfId="0" applyFont="1" applyBorder="1"/>
    <xf numFmtId="0" fontId="4" fillId="2" borderId="7" xfId="0" applyFont="1" applyFill="1" applyBorder="1" applyAlignment="1">
      <alignment horizontal="left" vertical="center"/>
    </xf>
    <xf numFmtId="0" fontId="2" fillId="0" borderId="13" xfId="0" applyFont="1" applyBorder="1"/>
    <xf numFmtId="0" fontId="1" fillId="4" borderId="6" xfId="0" applyFont="1" applyFill="1" applyBorder="1" applyAlignment="1">
      <alignment horizontal="center" vertical="top"/>
    </xf>
    <xf numFmtId="4" fontId="1" fillId="4" borderId="6" xfId="0" applyNumberFormat="1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top"/>
    </xf>
    <xf numFmtId="0" fontId="2" fillId="0" borderId="15" xfId="0" applyFont="1" applyBorder="1"/>
    <xf numFmtId="0" fontId="2" fillId="0" borderId="16" xfId="0" applyFont="1" applyBorder="1"/>
    <xf numFmtId="0" fontId="1" fillId="4" borderId="6" xfId="0" applyFont="1" applyFill="1" applyBorder="1" applyAlignment="1">
      <alignment horizontal="left" vertical="top"/>
    </xf>
    <xf numFmtId="0" fontId="1" fillId="4" borderId="20" xfId="0" applyFont="1" applyFill="1" applyBorder="1" applyAlignment="1">
      <alignment horizontal="left" vertical="top"/>
    </xf>
    <xf numFmtId="0" fontId="2" fillId="0" borderId="22" xfId="0" applyFont="1" applyBorder="1"/>
    <xf numFmtId="0" fontId="1" fillId="4" borderId="2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FCE5CD"/>
          <bgColor rgb="FFFCE5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00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J32" sqref="J32:K34"/>
    </sheetView>
  </sheetViews>
  <sheetFormatPr baseColWidth="10" defaultColWidth="12.6640625" defaultRowHeight="15" customHeight="1" x14ac:dyDescent="0.15"/>
  <cols>
    <col min="1" max="1" width="3.1640625" customWidth="1"/>
    <col min="2" max="2" width="8.33203125" customWidth="1"/>
    <col min="3" max="3" width="20.1640625" customWidth="1"/>
    <col min="4" max="4" width="35.83203125" customWidth="1"/>
    <col min="5" max="5" width="22" customWidth="1"/>
    <col min="6" max="6" width="11.1640625" customWidth="1"/>
    <col min="7" max="30" width="7" customWidth="1"/>
    <col min="31" max="31" width="29.6640625" customWidth="1"/>
    <col min="32" max="39" width="8.1640625" hidden="1" customWidth="1"/>
    <col min="40" max="41" width="8.1640625" customWidth="1"/>
    <col min="42" max="42" width="8.1640625" hidden="1" customWidth="1"/>
  </cols>
  <sheetData>
    <row r="1" spans="1:42" ht="15.75" customHeight="1" x14ac:dyDescent="0.15">
      <c r="A1" s="57" t="s">
        <v>0</v>
      </c>
      <c r="B1" s="58"/>
      <c r="C1" s="59"/>
      <c r="D1" s="1" t="s">
        <v>1</v>
      </c>
      <c r="E1" s="2" t="s">
        <v>2</v>
      </c>
      <c r="F1" s="1" t="s">
        <v>3</v>
      </c>
      <c r="G1" s="2" t="s">
        <v>4</v>
      </c>
      <c r="H1" s="48" t="s">
        <v>5</v>
      </c>
      <c r="I1" s="49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4" t="s">
        <v>7</v>
      </c>
      <c r="AF1" s="4"/>
      <c r="AG1" s="4"/>
      <c r="AH1" s="4"/>
      <c r="AI1" s="5"/>
      <c r="AJ1" s="5"/>
      <c r="AK1" s="5"/>
    </row>
    <row r="2" spans="1:42" ht="21" customHeight="1" x14ac:dyDescent="0.15">
      <c r="A2" s="60"/>
      <c r="B2" s="61"/>
      <c r="C2" s="62"/>
      <c r="D2" s="1" t="s">
        <v>8</v>
      </c>
      <c r="E2" s="2" t="s">
        <v>9</v>
      </c>
      <c r="F2" s="6" t="s">
        <v>10</v>
      </c>
      <c r="G2" s="6" t="s">
        <v>11</v>
      </c>
      <c r="H2" s="40"/>
      <c r="I2" s="4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5"/>
      <c r="AF2" s="4"/>
      <c r="AG2" s="4"/>
      <c r="AH2" s="4"/>
      <c r="AI2" s="5"/>
      <c r="AJ2" s="5"/>
      <c r="AK2" s="5"/>
    </row>
    <row r="3" spans="1:42" ht="15.75" customHeight="1" x14ac:dyDescent="0.15">
      <c r="A3" s="50" t="s">
        <v>12</v>
      </c>
      <c r="B3" s="51"/>
      <c r="C3" s="52"/>
      <c r="D3" s="7">
        <f>COUNTA(C6:C30)</f>
        <v>16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F3" s="3"/>
      <c r="AG3" s="3"/>
      <c r="AH3" s="3"/>
      <c r="AI3" s="3"/>
      <c r="AJ3" s="3"/>
      <c r="AK3" s="3"/>
    </row>
    <row r="4" spans="1:42" ht="15.75" customHeight="1" x14ac:dyDescent="0.15">
      <c r="A4" s="53" t="s">
        <v>13</v>
      </c>
      <c r="B4" s="53" t="s">
        <v>14</v>
      </c>
      <c r="C4" s="53" t="s">
        <v>15</v>
      </c>
      <c r="D4" s="8" t="s">
        <v>16</v>
      </c>
      <c r="E4" s="53" t="s">
        <v>17</v>
      </c>
      <c r="F4" s="53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9" t="s">
        <v>24</v>
      </c>
      <c r="M4" s="9" t="s">
        <v>25</v>
      </c>
      <c r="N4" s="9" t="s">
        <v>26</v>
      </c>
      <c r="O4" s="9" t="s">
        <v>27</v>
      </c>
      <c r="P4" s="9" t="s">
        <v>28</v>
      </c>
      <c r="Q4" s="9" t="s">
        <v>29</v>
      </c>
      <c r="R4" s="9" t="s">
        <v>30</v>
      </c>
      <c r="S4" s="9" t="s">
        <v>31</v>
      </c>
      <c r="T4" s="9" t="s">
        <v>32</v>
      </c>
      <c r="U4" s="9" t="s">
        <v>33</v>
      </c>
      <c r="V4" s="9" t="s">
        <v>34</v>
      </c>
      <c r="W4" s="9" t="s">
        <v>35</v>
      </c>
      <c r="X4" s="9" t="s">
        <v>36</v>
      </c>
      <c r="Y4" s="9" t="s">
        <v>37</v>
      </c>
      <c r="Z4" s="9" t="s">
        <v>38</v>
      </c>
      <c r="AA4" s="9" t="s">
        <v>39</v>
      </c>
      <c r="AB4" s="9" t="s">
        <v>40</v>
      </c>
      <c r="AC4" s="9" t="s">
        <v>41</v>
      </c>
      <c r="AD4" s="9" t="s">
        <v>42</v>
      </c>
      <c r="AE4" s="46" t="s">
        <v>43</v>
      </c>
      <c r="AF4" s="39" t="s">
        <v>44</v>
      </c>
      <c r="AG4" s="39" t="s">
        <v>45</v>
      </c>
      <c r="AH4" s="39" t="s">
        <v>46</v>
      </c>
      <c r="AI4" s="39" t="s">
        <v>47</v>
      </c>
      <c r="AJ4" s="39" t="s">
        <v>48</v>
      </c>
      <c r="AK4" s="39" t="s">
        <v>49</v>
      </c>
      <c r="AL4" s="39" t="s">
        <v>50</v>
      </c>
      <c r="AM4" s="39" t="s">
        <v>51</v>
      </c>
      <c r="AN4" s="47" t="s">
        <v>52</v>
      </c>
      <c r="AO4" s="47" t="s">
        <v>53</v>
      </c>
      <c r="AP4" s="39" t="s">
        <v>54</v>
      </c>
    </row>
    <row r="5" spans="1:42" ht="15.75" customHeight="1" x14ac:dyDescent="0.15">
      <c r="A5" s="40"/>
      <c r="B5" s="40"/>
      <c r="C5" s="40"/>
      <c r="D5" s="8" t="s">
        <v>55</v>
      </c>
      <c r="E5" s="40"/>
      <c r="F5" s="40"/>
      <c r="G5" s="10">
        <v>40797</v>
      </c>
      <c r="H5" s="10">
        <v>43361</v>
      </c>
      <c r="I5" s="10">
        <v>45925</v>
      </c>
      <c r="J5" s="10">
        <v>39027</v>
      </c>
      <c r="K5" s="10">
        <v>41591</v>
      </c>
      <c r="L5" s="10">
        <v>44155</v>
      </c>
      <c r="M5" s="10">
        <v>44892</v>
      </c>
      <c r="N5" s="10">
        <v>44903</v>
      </c>
      <c r="O5" s="10">
        <v>44906</v>
      </c>
      <c r="P5" s="10">
        <v>43452</v>
      </c>
      <c r="Q5" s="10">
        <v>44921</v>
      </c>
      <c r="R5" s="10">
        <v>44934</v>
      </c>
      <c r="S5" s="10">
        <v>44976</v>
      </c>
      <c r="T5" s="10">
        <v>44983</v>
      </c>
      <c r="U5" s="10">
        <v>44990</v>
      </c>
      <c r="V5" s="10">
        <v>44997</v>
      </c>
      <c r="W5" s="10">
        <v>45004</v>
      </c>
      <c r="X5" s="10">
        <v>45011</v>
      </c>
      <c r="Y5" s="10">
        <v>45018</v>
      </c>
      <c r="Z5" s="10">
        <v>45025</v>
      </c>
      <c r="AA5" s="10">
        <v>45032</v>
      </c>
      <c r="AB5" s="10"/>
      <c r="AC5" s="10"/>
      <c r="AD5" s="1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</row>
    <row r="6" spans="1:42" ht="15.75" customHeight="1" x14ac:dyDescent="0.15">
      <c r="A6" s="11">
        <v>1</v>
      </c>
      <c r="B6" s="12">
        <v>20048825</v>
      </c>
      <c r="C6" s="12" t="s">
        <v>56</v>
      </c>
      <c r="D6" s="12" t="s">
        <v>57</v>
      </c>
      <c r="E6" s="12" t="s">
        <v>58</v>
      </c>
      <c r="F6" s="11" t="s">
        <v>59</v>
      </c>
      <c r="G6" s="13" t="s">
        <v>2</v>
      </c>
      <c r="H6" s="13" t="s">
        <v>2</v>
      </c>
      <c r="I6" s="13" t="s">
        <v>2</v>
      </c>
      <c r="J6" s="36" t="s">
        <v>2</v>
      </c>
      <c r="K6" s="36" t="s">
        <v>2</v>
      </c>
      <c r="L6" s="36" t="s">
        <v>2</v>
      </c>
      <c r="M6" s="36" t="s">
        <v>2</v>
      </c>
      <c r="N6" s="37" t="s">
        <v>2</v>
      </c>
      <c r="O6" s="36" t="s">
        <v>2</v>
      </c>
      <c r="P6" s="13" t="s">
        <v>9</v>
      </c>
      <c r="Q6" s="36" t="s">
        <v>2</v>
      </c>
      <c r="R6" s="37" t="s">
        <v>2</v>
      </c>
      <c r="S6" s="13" t="s">
        <v>9</v>
      </c>
      <c r="T6" s="36" t="s">
        <v>2</v>
      </c>
      <c r="U6" s="36" t="s">
        <v>2</v>
      </c>
      <c r="V6" s="36" t="s">
        <v>2</v>
      </c>
      <c r="W6" s="13" t="s">
        <v>9</v>
      </c>
      <c r="X6" s="36" t="s">
        <v>2</v>
      </c>
      <c r="Y6" s="36" t="s">
        <v>2</v>
      </c>
      <c r="Z6" s="36" t="s">
        <v>2</v>
      </c>
      <c r="AA6" s="13"/>
      <c r="AB6" s="13"/>
      <c r="AC6" s="13"/>
      <c r="AD6" s="13"/>
      <c r="AE6" s="13"/>
      <c r="AF6" s="13">
        <f t="shared" ref="AF6:AF9" si="0">COUNTA(G6:AD6)</f>
        <v>20</v>
      </c>
      <c r="AG6" s="13">
        <f t="shared" ref="AG6:AG30" si="1">COUNTIF(G6:AD6, "C")</f>
        <v>0</v>
      </c>
      <c r="AH6" s="13">
        <f t="shared" ref="AH6:AH30" si="2">COUNTIF(G6:AD6, "NR")</f>
        <v>0</v>
      </c>
      <c r="AI6" s="13">
        <f t="shared" ref="AI6:AI30" si="3">COUNTIF(G6:AD6, "L")</f>
        <v>0</v>
      </c>
      <c r="AJ6" s="13">
        <f t="shared" ref="AJ6:AJ30" si="4">AF6-AG6-AH6</f>
        <v>20</v>
      </c>
      <c r="AK6" s="13">
        <f t="shared" ref="AK6:AK30" si="5">(COUNTIF(G6:AD6, "P")+COUNTIF(G6:AD6, "L")-AM6)</f>
        <v>17</v>
      </c>
      <c r="AL6" s="13">
        <f t="shared" ref="AL6:AL30" si="6">AJ6-AK6</f>
        <v>3</v>
      </c>
      <c r="AM6" s="13" t="str">
        <f t="shared" ref="AM6:AM30" si="7">(IF(AI6=1, "0", IF(AI6=2, "1",IF(AI6=3, "1", IF(AI6=4, "2", IF(AI6=5, "2", IF(AI6=6, "3", IF(AI6=7, "3",IF(AI6=8, "4",IF(AI6=9, "4",IF(AI6=10, "5",IF(AI6=11, "5",IF(AI6=12, "6",IF(AI6=13, "6",IF(AI6=14, "7",IF(AI6=15, "7",IF(AI6=16, "8",IF(AI6=17, "8",IF(AI6=18, "9",IF(AI6=19, "9",IF(AI6=20, "10","0")))))))))))))))))))))</f>
        <v>0</v>
      </c>
      <c r="AN6" s="14">
        <f t="shared" ref="AN6:AN30" si="8">(AK6/AJ6)*100</f>
        <v>85</v>
      </c>
      <c r="AO6" s="14"/>
      <c r="AP6" s="15" t="str">
        <f t="shared" ref="AP6:AP30" si="9">IF(AN6&lt;50,"Bad",IF(AN6&lt;75,"Average",IF(AN6&lt;=99,"Good",IF(AN6=100,"Excellent"))))</f>
        <v>Good</v>
      </c>
    </row>
    <row r="7" spans="1:42" ht="15" customHeight="1" x14ac:dyDescent="0.15">
      <c r="A7" s="11">
        <v>2</v>
      </c>
      <c r="B7" s="12">
        <v>20049000</v>
      </c>
      <c r="C7" s="12" t="s">
        <v>60</v>
      </c>
      <c r="D7" s="12" t="s">
        <v>61</v>
      </c>
      <c r="E7" s="12" t="s">
        <v>62</v>
      </c>
      <c r="F7" s="11" t="s">
        <v>59</v>
      </c>
      <c r="G7" s="13" t="s">
        <v>9</v>
      </c>
      <c r="H7" s="13" t="s">
        <v>9</v>
      </c>
      <c r="I7" s="13" t="s">
        <v>9</v>
      </c>
      <c r="J7" s="13" t="s">
        <v>2</v>
      </c>
      <c r="K7" s="13" t="s">
        <v>2</v>
      </c>
      <c r="L7" s="13" t="s">
        <v>9</v>
      </c>
      <c r="M7" s="13" t="s">
        <v>9</v>
      </c>
      <c r="N7" s="13" t="s">
        <v>9</v>
      </c>
      <c r="O7" s="13" t="s">
        <v>2</v>
      </c>
      <c r="P7" s="13" t="s">
        <v>9</v>
      </c>
      <c r="Q7" s="13" t="s">
        <v>2</v>
      </c>
      <c r="R7" s="13" t="s">
        <v>9</v>
      </c>
      <c r="S7" s="13" t="s">
        <v>2</v>
      </c>
      <c r="T7" s="13" t="s">
        <v>2</v>
      </c>
      <c r="U7" s="13" t="s">
        <v>9</v>
      </c>
      <c r="V7" s="13" t="s">
        <v>9</v>
      </c>
      <c r="W7" s="13" t="s">
        <v>2</v>
      </c>
      <c r="X7" s="13" t="s">
        <v>2</v>
      </c>
      <c r="Y7" s="13" t="s">
        <v>2</v>
      </c>
      <c r="Z7" s="13" t="s">
        <v>2</v>
      </c>
      <c r="AA7" s="13"/>
      <c r="AB7" s="13"/>
      <c r="AC7" s="13"/>
      <c r="AD7" s="13"/>
      <c r="AE7" s="13"/>
      <c r="AF7" s="13">
        <f t="shared" si="0"/>
        <v>20</v>
      </c>
      <c r="AG7" s="13">
        <f t="shared" si="1"/>
        <v>0</v>
      </c>
      <c r="AH7" s="13">
        <f t="shared" si="2"/>
        <v>0</v>
      </c>
      <c r="AI7" s="13">
        <f t="shared" si="3"/>
        <v>0</v>
      </c>
      <c r="AJ7" s="13">
        <f t="shared" si="4"/>
        <v>20</v>
      </c>
      <c r="AK7" s="13">
        <f t="shared" si="5"/>
        <v>10</v>
      </c>
      <c r="AL7" s="13">
        <f t="shared" si="6"/>
        <v>10</v>
      </c>
      <c r="AM7" s="13" t="str">
        <f t="shared" si="7"/>
        <v>0</v>
      </c>
      <c r="AN7" s="14">
        <f t="shared" si="8"/>
        <v>50</v>
      </c>
      <c r="AO7" s="14"/>
      <c r="AP7" s="15" t="str">
        <f t="shared" si="9"/>
        <v>Average</v>
      </c>
    </row>
    <row r="8" spans="1:42" ht="15.75" customHeight="1" x14ac:dyDescent="0.15">
      <c r="A8" s="11">
        <v>3</v>
      </c>
      <c r="B8" s="12">
        <v>20048942</v>
      </c>
      <c r="C8" s="12" t="s">
        <v>63</v>
      </c>
      <c r="D8" s="12" t="s">
        <v>64</v>
      </c>
      <c r="E8" s="12"/>
      <c r="F8" s="11"/>
      <c r="G8" s="13" t="s">
        <v>9</v>
      </c>
      <c r="H8" s="13" t="s">
        <v>9</v>
      </c>
      <c r="I8" s="13" t="s">
        <v>2</v>
      </c>
      <c r="J8" s="13" t="s">
        <v>2</v>
      </c>
      <c r="K8" s="13" t="s">
        <v>2</v>
      </c>
      <c r="L8" s="13" t="s">
        <v>9</v>
      </c>
      <c r="M8" s="13" t="s">
        <v>2</v>
      </c>
      <c r="N8" s="13" t="s">
        <v>2</v>
      </c>
      <c r="O8" s="13" t="s">
        <v>2</v>
      </c>
      <c r="P8" s="13" t="s">
        <v>9</v>
      </c>
      <c r="Q8" s="13" t="s">
        <v>9</v>
      </c>
      <c r="R8" s="38" t="s">
        <v>9</v>
      </c>
      <c r="S8" s="13" t="s">
        <v>9</v>
      </c>
      <c r="T8" s="13" t="s">
        <v>2</v>
      </c>
      <c r="U8" s="13" t="s">
        <v>2</v>
      </c>
      <c r="V8" s="13" t="s">
        <v>2</v>
      </c>
      <c r="W8" s="13" t="s">
        <v>9</v>
      </c>
      <c r="X8" s="13" t="s">
        <v>9</v>
      </c>
      <c r="Y8" s="13" t="s">
        <v>9</v>
      </c>
      <c r="Z8" s="13" t="s">
        <v>9</v>
      </c>
      <c r="AA8" s="13"/>
      <c r="AB8" s="13"/>
      <c r="AC8" s="13"/>
      <c r="AD8" s="13"/>
      <c r="AE8" s="13"/>
      <c r="AF8" s="13">
        <f t="shared" si="0"/>
        <v>20</v>
      </c>
      <c r="AG8" s="13">
        <f t="shared" si="1"/>
        <v>0</v>
      </c>
      <c r="AH8" s="13">
        <f t="shared" si="2"/>
        <v>0</v>
      </c>
      <c r="AI8" s="13">
        <f t="shared" si="3"/>
        <v>0</v>
      </c>
      <c r="AJ8" s="13">
        <f t="shared" si="4"/>
        <v>20</v>
      </c>
      <c r="AK8" s="13">
        <f t="shared" si="5"/>
        <v>9</v>
      </c>
      <c r="AL8" s="13">
        <f t="shared" si="6"/>
        <v>11</v>
      </c>
      <c r="AM8" s="13" t="str">
        <f t="shared" si="7"/>
        <v>0</v>
      </c>
      <c r="AN8" s="14">
        <f t="shared" si="8"/>
        <v>45</v>
      </c>
      <c r="AO8" s="14"/>
      <c r="AP8" s="15" t="str">
        <f t="shared" si="9"/>
        <v>Bad</v>
      </c>
    </row>
    <row r="9" spans="1:42" ht="15.75" customHeight="1" x14ac:dyDescent="0.15">
      <c r="A9" s="11">
        <v>4</v>
      </c>
      <c r="B9" s="12">
        <v>20049046</v>
      </c>
      <c r="C9" s="12" t="s">
        <v>65</v>
      </c>
      <c r="D9" s="12" t="s">
        <v>66</v>
      </c>
      <c r="E9" s="12" t="s">
        <v>67</v>
      </c>
      <c r="F9" s="11" t="s">
        <v>59</v>
      </c>
      <c r="G9" s="13" t="s">
        <v>9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9</v>
      </c>
      <c r="M9" s="13" t="s">
        <v>2</v>
      </c>
      <c r="N9" s="13" t="s">
        <v>2</v>
      </c>
      <c r="O9" s="13" t="s">
        <v>2</v>
      </c>
      <c r="P9" s="13" t="s">
        <v>2</v>
      </c>
      <c r="Q9" s="13" t="s">
        <v>2</v>
      </c>
      <c r="R9" s="13" t="s">
        <v>2</v>
      </c>
      <c r="S9" s="13" t="s">
        <v>2</v>
      </c>
      <c r="T9" s="13" t="s">
        <v>2</v>
      </c>
      <c r="U9" s="13" t="s">
        <v>9</v>
      </c>
      <c r="V9" s="13" t="s">
        <v>2</v>
      </c>
      <c r="W9" s="13" t="s">
        <v>9</v>
      </c>
      <c r="X9" s="13" t="s">
        <v>9</v>
      </c>
      <c r="Y9" s="13" t="s">
        <v>9</v>
      </c>
      <c r="Z9" s="13" t="s">
        <v>2</v>
      </c>
      <c r="AA9" s="13"/>
      <c r="AB9" s="13"/>
      <c r="AC9" s="13"/>
      <c r="AD9" s="13"/>
      <c r="AE9" s="13"/>
      <c r="AF9" s="13">
        <f t="shared" si="0"/>
        <v>20</v>
      </c>
      <c r="AG9" s="13">
        <f t="shared" si="1"/>
        <v>0</v>
      </c>
      <c r="AH9" s="13">
        <f t="shared" si="2"/>
        <v>0</v>
      </c>
      <c r="AI9" s="13">
        <f t="shared" si="3"/>
        <v>0</v>
      </c>
      <c r="AJ9" s="13">
        <f t="shared" si="4"/>
        <v>20</v>
      </c>
      <c r="AK9" s="13">
        <f t="shared" si="5"/>
        <v>14</v>
      </c>
      <c r="AL9" s="13">
        <f t="shared" si="6"/>
        <v>6</v>
      </c>
      <c r="AM9" s="13" t="str">
        <f t="shared" si="7"/>
        <v>0</v>
      </c>
      <c r="AN9" s="14">
        <f t="shared" si="8"/>
        <v>70</v>
      </c>
      <c r="AO9" s="14"/>
      <c r="AP9" s="15" t="str">
        <f t="shared" si="9"/>
        <v>Average</v>
      </c>
    </row>
    <row r="10" spans="1:42" ht="15.75" customHeight="1" x14ac:dyDescent="0.15">
      <c r="A10" s="11">
        <v>5</v>
      </c>
      <c r="B10" s="12">
        <v>20049088</v>
      </c>
      <c r="C10" s="12" t="s">
        <v>68</v>
      </c>
      <c r="D10" s="12" t="s">
        <v>69</v>
      </c>
      <c r="E10" s="12"/>
      <c r="F10" s="11"/>
      <c r="G10" s="13" t="s">
        <v>9</v>
      </c>
      <c r="H10" s="13" t="s">
        <v>9</v>
      </c>
      <c r="I10" s="13" t="s">
        <v>9</v>
      </c>
      <c r="J10" s="13" t="s">
        <v>9</v>
      </c>
      <c r="K10" s="13" t="s">
        <v>9</v>
      </c>
      <c r="L10" s="13" t="s">
        <v>9</v>
      </c>
      <c r="M10" s="13" t="s">
        <v>9</v>
      </c>
      <c r="N10" s="13" t="s">
        <v>9</v>
      </c>
      <c r="O10" s="13" t="s">
        <v>9</v>
      </c>
      <c r="P10" s="13" t="s">
        <v>9</v>
      </c>
      <c r="Q10" s="13" t="s">
        <v>9</v>
      </c>
      <c r="R10" s="13" t="s">
        <v>9</v>
      </c>
      <c r="S10" s="13" t="s">
        <v>9</v>
      </c>
      <c r="T10" s="13" t="s">
        <v>9</v>
      </c>
      <c r="U10" s="13" t="s">
        <v>9</v>
      </c>
      <c r="V10" s="13" t="s">
        <v>9</v>
      </c>
      <c r="W10" s="13" t="s">
        <v>9</v>
      </c>
      <c r="X10" s="13" t="s">
        <v>9</v>
      </c>
      <c r="Y10" s="13" t="s">
        <v>9</v>
      </c>
      <c r="Z10" s="13" t="s">
        <v>9</v>
      </c>
      <c r="AA10" s="13"/>
      <c r="AB10" s="13"/>
      <c r="AC10" s="13"/>
      <c r="AD10" s="13"/>
      <c r="AE10" s="13" t="s">
        <v>70</v>
      </c>
      <c r="AF10" s="13">
        <f>COUNTA(G10:AE10)</f>
        <v>21</v>
      </c>
      <c r="AG10" s="13">
        <f t="shared" si="1"/>
        <v>0</v>
      </c>
      <c r="AH10" s="13">
        <f t="shared" si="2"/>
        <v>0</v>
      </c>
      <c r="AI10" s="13">
        <f t="shared" si="3"/>
        <v>0</v>
      </c>
      <c r="AJ10" s="13">
        <f t="shared" si="4"/>
        <v>21</v>
      </c>
      <c r="AK10" s="13">
        <f t="shared" si="5"/>
        <v>0</v>
      </c>
      <c r="AL10" s="13">
        <f t="shared" si="6"/>
        <v>21</v>
      </c>
      <c r="AM10" s="13" t="str">
        <f t="shared" si="7"/>
        <v>0</v>
      </c>
      <c r="AN10" s="14">
        <f t="shared" si="8"/>
        <v>0</v>
      </c>
      <c r="AO10" s="14" t="s">
        <v>71</v>
      </c>
      <c r="AP10" s="15" t="str">
        <f t="shared" si="9"/>
        <v>Bad</v>
      </c>
    </row>
    <row r="11" spans="1:42" ht="15.75" customHeight="1" x14ac:dyDescent="0.15">
      <c r="A11" s="11">
        <v>6</v>
      </c>
      <c r="B11" s="12">
        <v>20049075</v>
      </c>
      <c r="C11" s="12" t="s">
        <v>72</v>
      </c>
      <c r="D11" s="12" t="s">
        <v>73</v>
      </c>
      <c r="E11" s="12" t="s">
        <v>74</v>
      </c>
      <c r="F11" s="11" t="s">
        <v>59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 t="s">
        <v>2</v>
      </c>
      <c r="P11" s="13" t="s">
        <v>2</v>
      </c>
      <c r="Q11" s="13" t="s">
        <v>9</v>
      </c>
      <c r="R11" s="13" t="s">
        <v>9</v>
      </c>
      <c r="S11" s="13" t="s">
        <v>2</v>
      </c>
      <c r="T11" s="13" t="s">
        <v>2</v>
      </c>
      <c r="U11" s="13" t="s">
        <v>2</v>
      </c>
      <c r="V11" s="13" t="s">
        <v>2</v>
      </c>
      <c r="W11" s="13" t="s">
        <v>9</v>
      </c>
      <c r="X11" s="13" t="s">
        <v>2</v>
      </c>
      <c r="Y11" s="13" t="s">
        <v>2</v>
      </c>
      <c r="Z11" s="13" t="s">
        <v>2</v>
      </c>
      <c r="AA11" s="13"/>
      <c r="AB11" s="13"/>
      <c r="AC11" s="13"/>
      <c r="AD11" s="13"/>
      <c r="AE11" s="13"/>
      <c r="AF11" s="13">
        <f t="shared" ref="AF11:AF16" si="10">COUNTA(G11:AD11)</f>
        <v>20</v>
      </c>
      <c r="AG11" s="13">
        <f t="shared" si="1"/>
        <v>0</v>
      </c>
      <c r="AH11" s="13">
        <f t="shared" si="2"/>
        <v>0</v>
      </c>
      <c r="AI11" s="13">
        <f t="shared" si="3"/>
        <v>0</v>
      </c>
      <c r="AJ11" s="13">
        <f t="shared" si="4"/>
        <v>20</v>
      </c>
      <c r="AK11" s="13">
        <f t="shared" si="5"/>
        <v>17</v>
      </c>
      <c r="AL11" s="13">
        <f t="shared" si="6"/>
        <v>3</v>
      </c>
      <c r="AM11" s="13" t="str">
        <f t="shared" si="7"/>
        <v>0</v>
      </c>
      <c r="AN11" s="14">
        <f t="shared" si="8"/>
        <v>85</v>
      </c>
      <c r="AO11" s="14"/>
      <c r="AP11" s="15" t="str">
        <f t="shared" si="9"/>
        <v>Good</v>
      </c>
    </row>
    <row r="12" spans="1:42" ht="15.75" customHeight="1" x14ac:dyDescent="0.15">
      <c r="A12" s="11">
        <v>7</v>
      </c>
      <c r="B12" s="12">
        <v>20048995</v>
      </c>
      <c r="C12" s="12" t="s">
        <v>75</v>
      </c>
      <c r="D12" s="12" t="s">
        <v>76</v>
      </c>
      <c r="E12" s="12"/>
      <c r="F12" s="11"/>
      <c r="G12" s="13" t="s">
        <v>9</v>
      </c>
      <c r="H12" s="13" t="s">
        <v>9</v>
      </c>
      <c r="I12" s="13" t="s">
        <v>9</v>
      </c>
      <c r="J12" s="13" t="s">
        <v>9</v>
      </c>
      <c r="K12" s="13" t="s">
        <v>2</v>
      </c>
      <c r="L12" s="13" t="s">
        <v>9</v>
      </c>
      <c r="M12" s="13" t="s">
        <v>9</v>
      </c>
      <c r="N12" s="13" t="s">
        <v>9</v>
      </c>
      <c r="O12" s="13" t="s">
        <v>2</v>
      </c>
      <c r="P12" s="13" t="s">
        <v>9</v>
      </c>
      <c r="Q12" s="13" t="s">
        <v>9</v>
      </c>
      <c r="R12" s="13" t="s">
        <v>2</v>
      </c>
      <c r="S12" s="13" t="s">
        <v>2</v>
      </c>
      <c r="T12" s="13" t="s">
        <v>2</v>
      </c>
      <c r="U12" s="13" t="s">
        <v>9</v>
      </c>
      <c r="V12" s="13" t="s">
        <v>9</v>
      </c>
      <c r="W12" s="13" t="s">
        <v>9</v>
      </c>
      <c r="X12" s="13" t="s">
        <v>9</v>
      </c>
      <c r="Y12" s="13" t="s">
        <v>9</v>
      </c>
      <c r="Z12" s="13" t="s">
        <v>9</v>
      </c>
      <c r="AA12" s="13"/>
      <c r="AB12" s="13"/>
      <c r="AC12" s="13"/>
      <c r="AD12" s="13"/>
      <c r="AE12" s="13"/>
      <c r="AF12" s="13">
        <f t="shared" si="10"/>
        <v>20</v>
      </c>
      <c r="AG12" s="13">
        <f t="shared" si="1"/>
        <v>0</v>
      </c>
      <c r="AH12" s="13">
        <f t="shared" si="2"/>
        <v>0</v>
      </c>
      <c r="AI12" s="13">
        <f t="shared" si="3"/>
        <v>0</v>
      </c>
      <c r="AJ12" s="13">
        <f t="shared" si="4"/>
        <v>20</v>
      </c>
      <c r="AK12" s="13">
        <f t="shared" si="5"/>
        <v>5</v>
      </c>
      <c r="AL12" s="13">
        <f t="shared" si="6"/>
        <v>15</v>
      </c>
      <c r="AM12" s="13" t="str">
        <f t="shared" si="7"/>
        <v>0</v>
      </c>
      <c r="AN12" s="14">
        <f t="shared" si="8"/>
        <v>25</v>
      </c>
      <c r="AO12" s="14"/>
      <c r="AP12" s="15" t="str">
        <f t="shared" si="9"/>
        <v>Bad</v>
      </c>
    </row>
    <row r="13" spans="1:42" ht="15.75" customHeight="1" x14ac:dyDescent="0.15">
      <c r="A13" s="11">
        <v>8</v>
      </c>
      <c r="B13" s="12">
        <v>20048808</v>
      </c>
      <c r="C13" s="12" t="s">
        <v>77</v>
      </c>
      <c r="D13" s="12" t="s">
        <v>78</v>
      </c>
      <c r="E13" s="12" t="s">
        <v>79</v>
      </c>
      <c r="F13" s="11" t="s">
        <v>59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2</v>
      </c>
      <c r="M13" s="13" t="s">
        <v>9</v>
      </c>
      <c r="N13" s="13" t="s">
        <v>9</v>
      </c>
      <c r="O13" s="13" t="s">
        <v>2</v>
      </c>
      <c r="P13" s="13" t="s">
        <v>9</v>
      </c>
      <c r="Q13" s="16" t="s">
        <v>9</v>
      </c>
      <c r="R13" s="13" t="s">
        <v>2</v>
      </c>
      <c r="S13" s="13" t="s">
        <v>2</v>
      </c>
      <c r="T13" s="13" t="s">
        <v>9</v>
      </c>
      <c r="U13" s="13" t="s">
        <v>2</v>
      </c>
      <c r="V13" s="13" t="s">
        <v>2</v>
      </c>
      <c r="W13" s="13" t="s">
        <v>9</v>
      </c>
      <c r="X13" s="13" t="s">
        <v>2</v>
      </c>
      <c r="Y13" s="13" t="s">
        <v>2</v>
      </c>
      <c r="Z13" s="13" t="s">
        <v>2</v>
      </c>
      <c r="AA13" s="13"/>
      <c r="AB13" s="13"/>
      <c r="AC13" s="13"/>
      <c r="AD13" s="13"/>
      <c r="AE13" s="13"/>
      <c r="AF13" s="13">
        <f t="shared" si="10"/>
        <v>20</v>
      </c>
      <c r="AG13" s="13">
        <f t="shared" si="1"/>
        <v>0</v>
      </c>
      <c r="AH13" s="13">
        <f t="shared" si="2"/>
        <v>0</v>
      </c>
      <c r="AI13" s="13">
        <f t="shared" si="3"/>
        <v>0</v>
      </c>
      <c r="AJ13" s="13">
        <f t="shared" si="4"/>
        <v>20</v>
      </c>
      <c r="AK13" s="13">
        <f t="shared" si="5"/>
        <v>14</v>
      </c>
      <c r="AL13" s="13">
        <f t="shared" si="6"/>
        <v>6</v>
      </c>
      <c r="AM13" s="13" t="str">
        <f t="shared" si="7"/>
        <v>0</v>
      </c>
      <c r="AN13" s="14">
        <f t="shared" si="8"/>
        <v>70</v>
      </c>
      <c r="AO13" s="14"/>
      <c r="AP13" s="15" t="str">
        <f t="shared" si="9"/>
        <v>Average</v>
      </c>
    </row>
    <row r="14" spans="1:42" ht="15.75" customHeight="1" x14ac:dyDescent="0.15">
      <c r="A14" s="11">
        <v>9</v>
      </c>
      <c r="B14" s="12">
        <v>20048986</v>
      </c>
      <c r="C14" s="12" t="s">
        <v>80</v>
      </c>
      <c r="D14" s="12" t="s">
        <v>81</v>
      </c>
      <c r="E14" s="12" t="s">
        <v>82</v>
      </c>
      <c r="F14" s="11" t="s">
        <v>59</v>
      </c>
      <c r="G14" s="13" t="s">
        <v>2</v>
      </c>
      <c r="H14" s="13" t="s">
        <v>9</v>
      </c>
      <c r="I14" s="13" t="s">
        <v>9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 t="s">
        <v>2</v>
      </c>
      <c r="P14" s="13" t="s">
        <v>2</v>
      </c>
      <c r="Q14" s="16" t="s">
        <v>9</v>
      </c>
      <c r="R14" s="13" t="s">
        <v>2</v>
      </c>
      <c r="S14" s="13" t="s">
        <v>2</v>
      </c>
      <c r="T14" s="13" t="s">
        <v>9</v>
      </c>
      <c r="U14" s="13" t="s">
        <v>9</v>
      </c>
      <c r="V14" s="13" t="s">
        <v>2</v>
      </c>
      <c r="W14" s="13" t="s">
        <v>9</v>
      </c>
      <c r="X14" s="13" t="s">
        <v>9</v>
      </c>
      <c r="Y14" s="13" t="s">
        <v>2</v>
      </c>
      <c r="Z14" s="13" t="s">
        <v>2</v>
      </c>
      <c r="AA14" s="13"/>
      <c r="AB14" s="13"/>
      <c r="AC14" s="13"/>
      <c r="AD14" s="13"/>
      <c r="AE14" s="13"/>
      <c r="AF14" s="13">
        <f t="shared" si="10"/>
        <v>20</v>
      </c>
      <c r="AG14" s="13">
        <f t="shared" si="1"/>
        <v>0</v>
      </c>
      <c r="AH14" s="13">
        <f t="shared" si="2"/>
        <v>0</v>
      </c>
      <c r="AI14" s="13">
        <f t="shared" si="3"/>
        <v>0</v>
      </c>
      <c r="AJ14" s="13">
        <f t="shared" si="4"/>
        <v>20</v>
      </c>
      <c r="AK14" s="13">
        <f t="shared" si="5"/>
        <v>13</v>
      </c>
      <c r="AL14" s="13">
        <f t="shared" si="6"/>
        <v>7</v>
      </c>
      <c r="AM14" s="13" t="str">
        <f t="shared" si="7"/>
        <v>0</v>
      </c>
      <c r="AN14" s="14">
        <f t="shared" si="8"/>
        <v>65</v>
      </c>
      <c r="AO14" s="14"/>
      <c r="AP14" s="15" t="str">
        <f t="shared" si="9"/>
        <v>Average</v>
      </c>
    </row>
    <row r="15" spans="1:42" ht="15.75" customHeight="1" x14ac:dyDescent="0.15">
      <c r="A15" s="11">
        <v>10</v>
      </c>
      <c r="B15" s="12">
        <v>20048994</v>
      </c>
      <c r="C15" s="12" t="s">
        <v>83</v>
      </c>
      <c r="D15" s="12" t="s">
        <v>84</v>
      </c>
      <c r="E15" s="12" t="s">
        <v>85</v>
      </c>
      <c r="F15" s="11" t="s">
        <v>59</v>
      </c>
      <c r="G15" s="13" t="s">
        <v>9</v>
      </c>
      <c r="H15" s="13" t="s">
        <v>9</v>
      </c>
      <c r="I15" s="13" t="s">
        <v>9</v>
      </c>
      <c r="J15" s="13" t="s">
        <v>9</v>
      </c>
      <c r="K15" s="13" t="s">
        <v>2</v>
      </c>
      <c r="L15" s="13" t="s">
        <v>2</v>
      </c>
      <c r="M15" s="13" t="s">
        <v>2</v>
      </c>
      <c r="N15" s="13" t="s">
        <v>2</v>
      </c>
      <c r="O15" s="13" t="s">
        <v>2</v>
      </c>
      <c r="P15" s="13" t="s">
        <v>9</v>
      </c>
      <c r="Q15" s="17" t="s">
        <v>9</v>
      </c>
      <c r="R15" s="13" t="s">
        <v>9</v>
      </c>
      <c r="S15" s="13" t="s">
        <v>9</v>
      </c>
      <c r="T15" s="13" t="s">
        <v>9</v>
      </c>
      <c r="U15" s="13" t="s">
        <v>2</v>
      </c>
      <c r="V15" s="13" t="s">
        <v>9</v>
      </c>
      <c r="W15" s="13" t="s">
        <v>2</v>
      </c>
      <c r="X15" s="13" t="s">
        <v>2</v>
      </c>
      <c r="Y15" s="13" t="s">
        <v>9</v>
      </c>
      <c r="Z15" s="13" t="s">
        <v>9</v>
      </c>
      <c r="AA15" s="13"/>
      <c r="AB15" s="13"/>
      <c r="AC15" s="13"/>
      <c r="AD15" s="13"/>
      <c r="AE15" s="13"/>
      <c r="AF15" s="13">
        <f t="shared" si="10"/>
        <v>20</v>
      </c>
      <c r="AG15" s="13">
        <f t="shared" si="1"/>
        <v>0</v>
      </c>
      <c r="AH15" s="13">
        <f t="shared" si="2"/>
        <v>0</v>
      </c>
      <c r="AI15" s="13">
        <f t="shared" si="3"/>
        <v>0</v>
      </c>
      <c r="AJ15" s="13">
        <f t="shared" si="4"/>
        <v>20</v>
      </c>
      <c r="AK15" s="13">
        <f t="shared" si="5"/>
        <v>8</v>
      </c>
      <c r="AL15" s="13">
        <f t="shared" si="6"/>
        <v>12</v>
      </c>
      <c r="AM15" s="13" t="str">
        <f t="shared" si="7"/>
        <v>0</v>
      </c>
      <c r="AN15" s="14">
        <f t="shared" si="8"/>
        <v>40</v>
      </c>
      <c r="AO15" s="14"/>
      <c r="AP15" s="15" t="str">
        <f t="shared" si="9"/>
        <v>Bad</v>
      </c>
    </row>
    <row r="16" spans="1:42" ht="15.75" customHeight="1" x14ac:dyDescent="0.15">
      <c r="A16" s="11">
        <v>11</v>
      </c>
      <c r="B16" s="12">
        <v>20048977</v>
      </c>
      <c r="C16" s="12" t="s">
        <v>86</v>
      </c>
      <c r="D16" s="12" t="s">
        <v>87</v>
      </c>
      <c r="E16" s="12" t="s">
        <v>88</v>
      </c>
      <c r="F16" s="11" t="s">
        <v>59</v>
      </c>
      <c r="G16" s="13" t="s">
        <v>2</v>
      </c>
      <c r="H16" s="13" t="s">
        <v>9</v>
      </c>
      <c r="I16" s="13" t="s">
        <v>9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 t="s">
        <v>2</v>
      </c>
      <c r="P16" s="13" t="s">
        <v>2</v>
      </c>
      <c r="Q16" s="16" t="s">
        <v>9</v>
      </c>
      <c r="R16" s="13" t="s">
        <v>2</v>
      </c>
      <c r="S16" s="13" t="s">
        <v>2</v>
      </c>
      <c r="T16" s="13" t="s">
        <v>2</v>
      </c>
      <c r="U16" s="13" t="s">
        <v>9</v>
      </c>
      <c r="V16" s="13" t="s">
        <v>2</v>
      </c>
      <c r="W16" s="13" t="s">
        <v>9</v>
      </c>
      <c r="X16" s="13" t="s">
        <v>2</v>
      </c>
      <c r="Y16" s="13" t="s">
        <v>2</v>
      </c>
      <c r="Z16" s="13" t="s">
        <v>2</v>
      </c>
      <c r="AA16" s="13"/>
      <c r="AB16" s="13"/>
      <c r="AC16" s="13"/>
      <c r="AD16" s="13"/>
      <c r="AE16" s="13"/>
      <c r="AF16" s="13">
        <f t="shared" si="10"/>
        <v>20</v>
      </c>
      <c r="AG16" s="13">
        <f t="shared" si="1"/>
        <v>0</v>
      </c>
      <c r="AH16" s="13">
        <f t="shared" si="2"/>
        <v>0</v>
      </c>
      <c r="AI16" s="13">
        <f t="shared" si="3"/>
        <v>0</v>
      </c>
      <c r="AJ16" s="13">
        <f t="shared" si="4"/>
        <v>20</v>
      </c>
      <c r="AK16" s="13">
        <f t="shared" si="5"/>
        <v>15</v>
      </c>
      <c r="AL16" s="13">
        <f t="shared" si="6"/>
        <v>5</v>
      </c>
      <c r="AM16" s="13" t="str">
        <f t="shared" si="7"/>
        <v>0</v>
      </c>
      <c r="AN16" s="14">
        <f t="shared" si="8"/>
        <v>75</v>
      </c>
      <c r="AO16" s="14"/>
      <c r="AP16" s="15" t="str">
        <f t="shared" si="9"/>
        <v>Good</v>
      </c>
    </row>
    <row r="17" spans="1:42" ht="15.75" customHeight="1" x14ac:dyDescent="0.15">
      <c r="A17" s="11">
        <v>12</v>
      </c>
      <c r="B17" s="12">
        <v>20049005</v>
      </c>
      <c r="C17" s="12" t="s">
        <v>89</v>
      </c>
      <c r="D17" s="12" t="s">
        <v>90</v>
      </c>
      <c r="E17" s="12" t="s">
        <v>91</v>
      </c>
      <c r="F17" s="11" t="s">
        <v>59</v>
      </c>
      <c r="G17" s="13" t="s">
        <v>9</v>
      </c>
      <c r="H17" s="13" t="s">
        <v>9</v>
      </c>
      <c r="I17" s="13" t="s">
        <v>9</v>
      </c>
      <c r="J17" s="13" t="s">
        <v>9</v>
      </c>
      <c r="K17" s="13" t="s">
        <v>9</v>
      </c>
      <c r="L17" s="13" t="s">
        <v>9</v>
      </c>
      <c r="M17" s="13" t="s">
        <v>9</v>
      </c>
      <c r="N17" s="13" t="s">
        <v>9</v>
      </c>
      <c r="O17" s="13" t="s">
        <v>2</v>
      </c>
      <c r="P17" s="13" t="s">
        <v>2</v>
      </c>
      <c r="Q17" s="17" t="s">
        <v>9</v>
      </c>
      <c r="R17" s="13" t="s">
        <v>9</v>
      </c>
      <c r="S17" s="13" t="s">
        <v>2</v>
      </c>
      <c r="T17" s="13" t="s">
        <v>9</v>
      </c>
      <c r="U17" s="13" t="s">
        <v>9</v>
      </c>
      <c r="V17" s="13" t="s">
        <v>9</v>
      </c>
      <c r="W17" s="13" t="s">
        <v>9</v>
      </c>
      <c r="X17" s="13" t="s">
        <v>9</v>
      </c>
      <c r="Y17" s="13" t="s">
        <v>2</v>
      </c>
      <c r="Z17" s="13" t="s">
        <v>9</v>
      </c>
      <c r="AA17" s="13"/>
      <c r="AB17" s="13"/>
      <c r="AC17" s="13"/>
      <c r="AD17" s="13"/>
      <c r="AE17" s="13" t="s">
        <v>92</v>
      </c>
      <c r="AF17" s="13">
        <f>COUNTA(G17:AE17)</f>
        <v>21</v>
      </c>
      <c r="AG17" s="13">
        <f t="shared" si="1"/>
        <v>0</v>
      </c>
      <c r="AH17" s="13">
        <f t="shared" si="2"/>
        <v>0</v>
      </c>
      <c r="AI17" s="13">
        <f t="shared" si="3"/>
        <v>0</v>
      </c>
      <c r="AJ17" s="13">
        <f t="shared" si="4"/>
        <v>21</v>
      </c>
      <c r="AK17" s="13">
        <f t="shared" si="5"/>
        <v>4</v>
      </c>
      <c r="AL17" s="13">
        <f t="shared" si="6"/>
        <v>17</v>
      </c>
      <c r="AM17" s="13" t="str">
        <f t="shared" si="7"/>
        <v>0</v>
      </c>
      <c r="AN17" s="14">
        <f t="shared" si="8"/>
        <v>19.047619047619047</v>
      </c>
      <c r="AO17" s="14"/>
      <c r="AP17" s="15" t="str">
        <f t="shared" si="9"/>
        <v>Bad</v>
      </c>
    </row>
    <row r="18" spans="1:42" ht="15.75" customHeight="1" x14ac:dyDescent="0.15">
      <c r="A18" s="11">
        <v>13</v>
      </c>
      <c r="B18" s="12">
        <v>20049047</v>
      </c>
      <c r="C18" s="12" t="s">
        <v>93</v>
      </c>
      <c r="D18" s="12" t="s">
        <v>94</v>
      </c>
      <c r="E18" s="12"/>
      <c r="F18" s="11"/>
      <c r="G18" s="13" t="s">
        <v>9</v>
      </c>
      <c r="H18" s="13" t="s">
        <v>9</v>
      </c>
      <c r="I18" s="13" t="s">
        <v>9</v>
      </c>
      <c r="J18" s="13" t="s">
        <v>9</v>
      </c>
      <c r="K18" s="13" t="s">
        <v>2</v>
      </c>
      <c r="L18" s="13" t="s">
        <v>2</v>
      </c>
      <c r="M18" s="13" t="s">
        <v>9</v>
      </c>
      <c r="N18" s="13" t="s">
        <v>9</v>
      </c>
      <c r="O18" s="13" t="s">
        <v>2</v>
      </c>
      <c r="P18" s="13" t="s">
        <v>2</v>
      </c>
      <c r="Q18" s="13" t="s">
        <v>2</v>
      </c>
      <c r="R18" s="13" t="s">
        <v>2</v>
      </c>
      <c r="S18" s="13" t="s">
        <v>9</v>
      </c>
      <c r="T18" s="13" t="s">
        <v>2</v>
      </c>
      <c r="U18" s="13" t="s">
        <v>9</v>
      </c>
      <c r="V18" s="13" t="s">
        <v>9</v>
      </c>
      <c r="W18" s="13" t="s">
        <v>9</v>
      </c>
      <c r="X18" s="13" t="s">
        <v>9</v>
      </c>
      <c r="Y18" s="13" t="s">
        <v>9</v>
      </c>
      <c r="Z18" s="13" t="s">
        <v>2</v>
      </c>
      <c r="AA18" s="13"/>
      <c r="AB18" s="13"/>
      <c r="AC18" s="13"/>
      <c r="AD18" s="13"/>
      <c r="AE18" s="13"/>
      <c r="AF18" s="13">
        <f t="shared" ref="AF18:AF30" si="11">COUNTA(G18:AD18)</f>
        <v>20</v>
      </c>
      <c r="AG18" s="13">
        <f t="shared" si="1"/>
        <v>0</v>
      </c>
      <c r="AH18" s="13">
        <f t="shared" si="2"/>
        <v>0</v>
      </c>
      <c r="AI18" s="13">
        <f t="shared" si="3"/>
        <v>0</v>
      </c>
      <c r="AJ18" s="13">
        <f t="shared" si="4"/>
        <v>20</v>
      </c>
      <c r="AK18" s="13">
        <f t="shared" si="5"/>
        <v>8</v>
      </c>
      <c r="AL18" s="13">
        <f t="shared" si="6"/>
        <v>12</v>
      </c>
      <c r="AM18" s="13" t="str">
        <f t="shared" si="7"/>
        <v>0</v>
      </c>
      <c r="AN18" s="14">
        <f t="shared" si="8"/>
        <v>40</v>
      </c>
      <c r="AO18" s="14" t="s">
        <v>95</v>
      </c>
      <c r="AP18" s="15" t="str">
        <f t="shared" si="9"/>
        <v>Bad</v>
      </c>
    </row>
    <row r="19" spans="1:42" ht="15.75" customHeight="1" x14ac:dyDescent="0.15">
      <c r="A19" s="11">
        <v>14</v>
      </c>
      <c r="B19" s="18">
        <v>20048809</v>
      </c>
      <c r="C19" s="19" t="s">
        <v>96</v>
      </c>
      <c r="D19" s="19" t="s">
        <v>97</v>
      </c>
      <c r="E19" s="12" t="s">
        <v>98</v>
      </c>
      <c r="F19" s="11" t="s">
        <v>59</v>
      </c>
      <c r="G19" s="13" t="s">
        <v>9</v>
      </c>
      <c r="H19" s="13" t="s">
        <v>9</v>
      </c>
      <c r="I19" s="13" t="s">
        <v>2</v>
      </c>
      <c r="J19" s="38" t="s">
        <v>127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13" t="s">
        <v>2</v>
      </c>
      <c r="Q19" s="13" t="s">
        <v>2</v>
      </c>
      <c r="R19" s="13" t="s">
        <v>2</v>
      </c>
      <c r="S19" s="13" t="s">
        <v>2</v>
      </c>
      <c r="T19" s="13" t="s">
        <v>9</v>
      </c>
      <c r="U19" s="13" t="s">
        <v>9</v>
      </c>
      <c r="V19" s="13" t="s">
        <v>9</v>
      </c>
      <c r="W19" s="13" t="s">
        <v>9</v>
      </c>
      <c r="X19" s="13" t="s">
        <v>2</v>
      </c>
      <c r="Y19" s="13" t="s">
        <v>2</v>
      </c>
      <c r="Z19" s="13" t="s">
        <v>2</v>
      </c>
      <c r="AA19" s="13"/>
      <c r="AB19" s="13"/>
      <c r="AC19" s="13"/>
      <c r="AD19" s="13"/>
      <c r="AE19" s="13"/>
      <c r="AF19" s="13">
        <f t="shared" si="11"/>
        <v>20</v>
      </c>
      <c r="AG19" s="13">
        <f t="shared" si="1"/>
        <v>0</v>
      </c>
      <c r="AH19" s="13">
        <f t="shared" si="2"/>
        <v>0</v>
      </c>
      <c r="AI19" s="13">
        <f t="shared" si="3"/>
        <v>0</v>
      </c>
      <c r="AJ19" s="13">
        <f t="shared" si="4"/>
        <v>20</v>
      </c>
      <c r="AK19" s="13">
        <f t="shared" si="5"/>
        <v>13</v>
      </c>
      <c r="AL19" s="13">
        <f t="shared" si="6"/>
        <v>7</v>
      </c>
      <c r="AM19" s="13" t="str">
        <f t="shared" si="7"/>
        <v>0</v>
      </c>
      <c r="AN19" s="14">
        <f t="shared" si="8"/>
        <v>65</v>
      </c>
      <c r="AO19" s="14"/>
      <c r="AP19" s="15" t="str">
        <f t="shared" si="9"/>
        <v>Average</v>
      </c>
    </row>
    <row r="20" spans="1:42" ht="15.75" customHeight="1" x14ac:dyDescent="0.15">
      <c r="A20" s="11">
        <v>15</v>
      </c>
      <c r="B20" s="20">
        <v>20049404</v>
      </c>
      <c r="C20" s="21" t="s">
        <v>99</v>
      </c>
      <c r="E20" s="12" t="s">
        <v>100</v>
      </c>
      <c r="F20" s="11" t="s">
        <v>59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 t="s">
        <v>2</v>
      </c>
      <c r="P20" s="13" t="s">
        <v>2</v>
      </c>
      <c r="Q20" s="13" t="s">
        <v>2</v>
      </c>
      <c r="R20" s="13" t="s">
        <v>2</v>
      </c>
      <c r="S20" s="13" t="s">
        <v>2</v>
      </c>
      <c r="T20" s="13" t="s">
        <v>2</v>
      </c>
      <c r="U20" s="13" t="s">
        <v>9</v>
      </c>
      <c r="V20" s="13" t="s">
        <v>9</v>
      </c>
      <c r="W20" s="13" t="s">
        <v>2</v>
      </c>
      <c r="X20" s="13" t="s">
        <v>2</v>
      </c>
      <c r="Y20" s="13" t="s">
        <v>2</v>
      </c>
      <c r="Z20" s="13" t="s">
        <v>2</v>
      </c>
      <c r="AA20" s="13"/>
      <c r="AB20" s="13"/>
      <c r="AC20" s="13"/>
      <c r="AD20" s="13"/>
      <c r="AE20" s="13"/>
      <c r="AF20" s="13">
        <f t="shared" si="11"/>
        <v>20</v>
      </c>
      <c r="AG20" s="13">
        <f t="shared" si="1"/>
        <v>0</v>
      </c>
      <c r="AH20" s="13">
        <f t="shared" si="2"/>
        <v>0</v>
      </c>
      <c r="AI20" s="13">
        <f t="shared" si="3"/>
        <v>0</v>
      </c>
      <c r="AJ20" s="13">
        <f t="shared" si="4"/>
        <v>20</v>
      </c>
      <c r="AK20" s="13">
        <f t="shared" si="5"/>
        <v>18</v>
      </c>
      <c r="AL20" s="13">
        <f t="shared" si="6"/>
        <v>2</v>
      </c>
      <c r="AM20" s="13" t="str">
        <f t="shared" si="7"/>
        <v>0</v>
      </c>
      <c r="AN20" s="14">
        <f t="shared" si="8"/>
        <v>90</v>
      </c>
      <c r="AO20" s="14"/>
      <c r="AP20" s="15" t="str">
        <f t="shared" si="9"/>
        <v>Good</v>
      </c>
    </row>
    <row r="21" spans="1:42" ht="15.75" customHeight="1" x14ac:dyDescent="0.15">
      <c r="A21" s="11">
        <v>16</v>
      </c>
      <c r="B21" s="22">
        <v>20048982</v>
      </c>
      <c r="C21" s="11" t="s">
        <v>101</v>
      </c>
      <c r="D21" s="11"/>
      <c r="E21" s="11" t="s">
        <v>102</v>
      </c>
      <c r="F21" s="11" t="s">
        <v>59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 t="s">
        <v>2</v>
      </c>
      <c r="O21" s="13" t="s">
        <v>2</v>
      </c>
      <c r="P21" s="13" t="s">
        <v>2</v>
      </c>
      <c r="Q21" s="13" t="s">
        <v>9</v>
      </c>
      <c r="R21" s="13" t="s">
        <v>2</v>
      </c>
      <c r="S21" s="13" t="s">
        <v>2</v>
      </c>
      <c r="T21" s="13" t="s">
        <v>2</v>
      </c>
      <c r="U21" s="13" t="s">
        <v>2</v>
      </c>
      <c r="V21" s="13" t="s">
        <v>2</v>
      </c>
      <c r="W21" s="13" t="s">
        <v>9</v>
      </c>
      <c r="X21" s="13" t="s">
        <v>2</v>
      </c>
      <c r="Y21" s="13" t="s">
        <v>2</v>
      </c>
      <c r="Z21" s="13" t="s">
        <v>2</v>
      </c>
      <c r="AA21" s="13"/>
      <c r="AB21" s="13"/>
      <c r="AC21" s="13"/>
      <c r="AD21" s="13"/>
      <c r="AE21" s="13"/>
      <c r="AF21" s="13">
        <f t="shared" si="11"/>
        <v>20</v>
      </c>
      <c r="AG21" s="13">
        <f t="shared" si="1"/>
        <v>0</v>
      </c>
      <c r="AH21" s="13">
        <f t="shared" si="2"/>
        <v>0</v>
      </c>
      <c r="AI21" s="13">
        <f t="shared" si="3"/>
        <v>0</v>
      </c>
      <c r="AJ21" s="13">
        <f t="shared" si="4"/>
        <v>20</v>
      </c>
      <c r="AK21" s="13">
        <f t="shared" si="5"/>
        <v>18</v>
      </c>
      <c r="AL21" s="13">
        <f t="shared" si="6"/>
        <v>2</v>
      </c>
      <c r="AM21" s="13" t="str">
        <f t="shared" si="7"/>
        <v>0</v>
      </c>
      <c r="AN21" s="14">
        <f t="shared" si="8"/>
        <v>90</v>
      </c>
      <c r="AO21" s="14"/>
      <c r="AP21" s="15" t="str">
        <f t="shared" si="9"/>
        <v>Good</v>
      </c>
    </row>
    <row r="22" spans="1:42" ht="15.75" customHeight="1" x14ac:dyDescent="0.15">
      <c r="A22" s="11"/>
      <c r="B22" s="11"/>
      <c r="C22" s="11"/>
      <c r="D22" s="11"/>
      <c r="E22" s="11"/>
      <c r="F22" s="1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>
        <f t="shared" si="11"/>
        <v>0</v>
      </c>
      <c r="AG22" s="13">
        <f t="shared" si="1"/>
        <v>0</v>
      </c>
      <c r="AH22" s="13">
        <f t="shared" si="2"/>
        <v>0</v>
      </c>
      <c r="AI22" s="13">
        <f t="shared" si="3"/>
        <v>0</v>
      </c>
      <c r="AJ22" s="13">
        <f t="shared" si="4"/>
        <v>0</v>
      </c>
      <c r="AK22" s="13">
        <f t="shared" si="5"/>
        <v>0</v>
      </c>
      <c r="AL22" s="13">
        <f t="shared" si="6"/>
        <v>0</v>
      </c>
      <c r="AM22" s="13" t="str">
        <f t="shared" si="7"/>
        <v>0</v>
      </c>
      <c r="AN22" s="14" t="e">
        <f t="shared" si="8"/>
        <v>#DIV/0!</v>
      </c>
      <c r="AO22" s="14"/>
      <c r="AP22" s="15" t="e">
        <f t="shared" si="9"/>
        <v>#DIV/0!</v>
      </c>
    </row>
    <row r="23" spans="1:42" ht="15.75" customHeight="1" x14ac:dyDescent="0.15">
      <c r="A23" s="11"/>
      <c r="B23" s="11"/>
      <c r="C23" s="11"/>
      <c r="D23" s="11"/>
      <c r="E23" s="11"/>
      <c r="F23" s="11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>
        <f t="shared" si="11"/>
        <v>0</v>
      </c>
      <c r="AG23" s="13">
        <f t="shared" si="1"/>
        <v>0</v>
      </c>
      <c r="AH23" s="13">
        <f t="shared" si="2"/>
        <v>0</v>
      </c>
      <c r="AI23" s="13">
        <f t="shared" si="3"/>
        <v>0</v>
      </c>
      <c r="AJ23" s="13">
        <f t="shared" si="4"/>
        <v>0</v>
      </c>
      <c r="AK23" s="13">
        <f t="shared" si="5"/>
        <v>0</v>
      </c>
      <c r="AL23" s="13">
        <f t="shared" si="6"/>
        <v>0</v>
      </c>
      <c r="AM23" s="13" t="str">
        <f t="shared" si="7"/>
        <v>0</v>
      </c>
      <c r="AN23" s="14" t="e">
        <f t="shared" si="8"/>
        <v>#DIV/0!</v>
      </c>
      <c r="AO23" s="14"/>
      <c r="AP23" s="15" t="e">
        <f t="shared" si="9"/>
        <v>#DIV/0!</v>
      </c>
    </row>
    <row r="24" spans="1:42" ht="15.75" customHeight="1" x14ac:dyDescent="0.15">
      <c r="A24" s="11"/>
      <c r="B24" s="11"/>
      <c r="C24" s="11"/>
      <c r="D24" s="11" t="str">
        <f ca="1">IFERROR(__xludf.DUMMYFUNCTION("if(B24="""","""",QUERY(IMPORTRANGE(""1I5jctJLNmI07IH3EWcsskK_zpZYnFT2CaBWL3RDB1SE"",""Master List!B3:L""),""Select Col11 WHERE Col1=""&amp;B24&amp;""""))"),"")</f>
        <v/>
      </c>
      <c r="E24" s="11"/>
      <c r="F24" s="1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>
        <f t="shared" si="11"/>
        <v>0</v>
      </c>
      <c r="AG24" s="13">
        <f t="shared" si="1"/>
        <v>0</v>
      </c>
      <c r="AH24" s="13">
        <f t="shared" si="2"/>
        <v>0</v>
      </c>
      <c r="AI24" s="13">
        <f t="shared" si="3"/>
        <v>0</v>
      </c>
      <c r="AJ24" s="13">
        <f t="shared" si="4"/>
        <v>0</v>
      </c>
      <c r="AK24" s="13">
        <f t="shared" si="5"/>
        <v>0</v>
      </c>
      <c r="AL24" s="13">
        <f t="shared" si="6"/>
        <v>0</v>
      </c>
      <c r="AM24" s="13" t="str">
        <f t="shared" si="7"/>
        <v>0</v>
      </c>
      <c r="AN24" s="14" t="e">
        <f t="shared" si="8"/>
        <v>#DIV/0!</v>
      </c>
      <c r="AO24" s="14"/>
      <c r="AP24" s="15" t="e">
        <f t="shared" si="9"/>
        <v>#DIV/0!</v>
      </c>
    </row>
    <row r="25" spans="1:42" ht="15.75" customHeight="1" x14ac:dyDescent="0.15">
      <c r="A25" s="11"/>
      <c r="B25" s="11"/>
      <c r="C25" s="11"/>
      <c r="D25" s="11" t="str">
        <f ca="1">IFERROR(__xludf.DUMMYFUNCTION("if(B25="""","""",QUERY(IMPORTRANGE(""1I5jctJLNmI07IH3EWcsskK_zpZYnFT2CaBWL3RDB1SE"",""Master List!B3:L""),""Select Col11 WHERE Col1=""&amp;B25&amp;""""))"),"")</f>
        <v/>
      </c>
      <c r="E25" s="11"/>
      <c r="F25" s="11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>
        <f t="shared" si="11"/>
        <v>0</v>
      </c>
      <c r="AG25" s="13">
        <f t="shared" si="1"/>
        <v>0</v>
      </c>
      <c r="AH25" s="13">
        <f t="shared" si="2"/>
        <v>0</v>
      </c>
      <c r="AI25" s="13">
        <f t="shared" si="3"/>
        <v>0</v>
      </c>
      <c r="AJ25" s="13">
        <f t="shared" si="4"/>
        <v>0</v>
      </c>
      <c r="AK25" s="13">
        <f t="shared" si="5"/>
        <v>0</v>
      </c>
      <c r="AL25" s="13">
        <f t="shared" si="6"/>
        <v>0</v>
      </c>
      <c r="AM25" s="13" t="str">
        <f t="shared" si="7"/>
        <v>0</v>
      </c>
      <c r="AN25" s="14" t="e">
        <f t="shared" si="8"/>
        <v>#DIV/0!</v>
      </c>
      <c r="AO25" s="14"/>
      <c r="AP25" s="15" t="e">
        <f t="shared" si="9"/>
        <v>#DIV/0!</v>
      </c>
    </row>
    <row r="26" spans="1:42" ht="15.75" customHeight="1" x14ac:dyDescent="0.15">
      <c r="A26" s="11"/>
      <c r="B26" s="11"/>
      <c r="C26" s="11"/>
      <c r="D26" s="11" t="str">
        <f ca="1">IFERROR(__xludf.DUMMYFUNCTION("if(B26="""","""",QUERY(IMPORTRANGE(""1I5jctJLNmI07IH3EWcsskK_zpZYnFT2CaBWL3RDB1SE"",""Master List!B3:L""),""Select Col11 WHERE Col1=""&amp;B26&amp;""""))"),"")</f>
        <v/>
      </c>
      <c r="E26" s="11"/>
      <c r="F26" s="11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>
        <f t="shared" si="11"/>
        <v>0</v>
      </c>
      <c r="AG26" s="13">
        <f t="shared" si="1"/>
        <v>0</v>
      </c>
      <c r="AH26" s="13">
        <f t="shared" si="2"/>
        <v>0</v>
      </c>
      <c r="AI26" s="13">
        <f t="shared" si="3"/>
        <v>0</v>
      </c>
      <c r="AJ26" s="13">
        <f t="shared" si="4"/>
        <v>0</v>
      </c>
      <c r="AK26" s="13">
        <f t="shared" si="5"/>
        <v>0</v>
      </c>
      <c r="AL26" s="13">
        <f t="shared" si="6"/>
        <v>0</v>
      </c>
      <c r="AM26" s="13" t="str">
        <f t="shared" si="7"/>
        <v>0</v>
      </c>
      <c r="AN26" s="14" t="e">
        <f t="shared" si="8"/>
        <v>#DIV/0!</v>
      </c>
      <c r="AO26" s="14"/>
      <c r="AP26" s="15" t="e">
        <f t="shared" si="9"/>
        <v>#DIV/0!</v>
      </c>
    </row>
    <row r="27" spans="1:42" ht="15.75" customHeight="1" x14ac:dyDescent="0.15">
      <c r="A27" s="11"/>
      <c r="B27" s="11"/>
      <c r="C27" s="11"/>
      <c r="D27" s="11" t="str">
        <f ca="1">IFERROR(__xludf.DUMMYFUNCTION("if(B27="""","""",QUERY(IMPORTRANGE(""1I5jctJLNmI07IH3EWcsskK_zpZYnFT2CaBWL3RDB1SE"",""Master List!B3:L""),""Select Col11 WHERE Col1=""&amp;B27&amp;""""))"),"")</f>
        <v/>
      </c>
      <c r="E27" s="11"/>
      <c r="F27" s="11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>
        <f t="shared" si="11"/>
        <v>0</v>
      </c>
      <c r="AG27" s="13">
        <f t="shared" si="1"/>
        <v>0</v>
      </c>
      <c r="AH27" s="13">
        <f t="shared" si="2"/>
        <v>0</v>
      </c>
      <c r="AI27" s="13">
        <f t="shared" si="3"/>
        <v>0</v>
      </c>
      <c r="AJ27" s="13">
        <f t="shared" si="4"/>
        <v>0</v>
      </c>
      <c r="AK27" s="13">
        <f t="shared" si="5"/>
        <v>0</v>
      </c>
      <c r="AL27" s="13">
        <f t="shared" si="6"/>
        <v>0</v>
      </c>
      <c r="AM27" s="13" t="str">
        <f t="shared" si="7"/>
        <v>0</v>
      </c>
      <c r="AN27" s="14" t="e">
        <f t="shared" si="8"/>
        <v>#DIV/0!</v>
      </c>
      <c r="AO27" s="14"/>
      <c r="AP27" s="15" t="e">
        <f t="shared" si="9"/>
        <v>#DIV/0!</v>
      </c>
    </row>
    <row r="28" spans="1:42" ht="15.75" customHeight="1" x14ac:dyDescent="0.15">
      <c r="A28" s="11"/>
      <c r="B28" s="11"/>
      <c r="C28" s="11"/>
      <c r="D28" s="11" t="str">
        <f ca="1">IFERROR(__xludf.DUMMYFUNCTION("if(B28="""","""",QUERY(IMPORTRANGE(""1I5jctJLNmI07IH3EWcsskK_zpZYnFT2CaBWL3RDB1SE"",""Master List!B3:L""),""Select Col11 WHERE Col1=""&amp;B28&amp;""""))"),"")</f>
        <v/>
      </c>
      <c r="E28" s="11"/>
      <c r="F28" s="11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>
        <f t="shared" si="11"/>
        <v>0</v>
      </c>
      <c r="AG28" s="13">
        <f t="shared" si="1"/>
        <v>0</v>
      </c>
      <c r="AH28" s="13">
        <f t="shared" si="2"/>
        <v>0</v>
      </c>
      <c r="AI28" s="13">
        <f t="shared" si="3"/>
        <v>0</v>
      </c>
      <c r="AJ28" s="13">
        <f t="shared" si="4"/>
        <v>0</v>
      </c>
      <c r="AK28" s="13">
        <f t="shared" si="5"/>
        <v>0</v>
      </c>
      <c r="AL28" s="13">
        <f t="shared" si="6"/>
        <v>0</v>
      </c>
      <c r="AM28" s="13" t="str">
        <f t="shared" si="7"/>
        <v>0</v>
      </c>
      <c r="AN28" s="14" t="e">
        <f t="shared" si="8"/>
        <v>#DIV/0!</v>
      </c>
      <c r="AO28" s="14"/>
      <c r="AP28" s="15" t="e">
        <f t="shared" si="9"/>
        <v>#DIV/0!</v>
      </c>
    </row>
    <row r="29" spans="1:42" ht="15.75" customHeight="1" x14ac:dyDescent="0.15">
      <c r="A29" s="11"/>
      <c r="B29" s="11"/>
      <c r="C29" s="11"/>
      <c r="D29" s="11" t="str">
        <f ca="1">IFERROR(__xludf.DUMMYFUNCTION("if(B29="""","""",QUERY(IMPORTRANGE(""1I5jctJLNmI07IH3EWcsskK_zpZYnFT2CaBWL3RDB1SE"",""Master List!B3:L""),""Select Col11 WHERE Col1=""&amp;B29&amp;""""))"),"")</f>
        <v/>
      </c>
      <c r="E29" s="11"/>
      <c r="F29" s="11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f t="shared" si="11"/>
        <v>0</v>
      </c>
      <c r="AG29" s="13">
        <f t="shared" si="1"/>
        <v>0</v>
      </c>
      <c r="AH29" s="13">
        <f t="shared" si="2"/>
        <v>0</v>
      </c>
      <c r="AI29" s="13">
        <f t="shared" si="3"/>
        <v>0</v>
      </c>
      <c r="AJ29" s="13">
        <f t="shared" si="4"/>
        <v>0</v>
      </c>
      <c r="AK29" s="13">
        <f t="shared" si="5"/>
        <v>0</v>
      </c>
      <c r="AL29" s="13">
        <f t="shared" si="6"/>
        <v>0</v>
      </c>
      <c r="AM29" s="13" t="str">
        <f t="shared" si="7"/>
        <v>0</v>
      </c>
      <c r="AN29" s="14" t="e">
        <f t="shared" si="8"/>
        <v>#DIV/0!</v>
      </c>
      <c r="AO29" s="14"/>
      <c r="AP29" s="15" t="e">
        <f t="shared" si="9"/>
        <v>#DIV/0!</v>
      </c>
    </row>
    <row r="30" spans="1:42" ht="15.75" customHeight="1" x14ac:dyDescent="0.15">
      <c r="A30" s="11"/>
      <c r="B30" s="11"/>
      <c r="C30" s="11"/>
      <c r="D30" s="11" t="str">
        <f ca="1">IFERROR(__xludf.DUMMYFUNCTION("if(B30="""","""",QUERY(IMPORTRANGE(""1I5jctJLNmI07IH3EWcsskK_zpZYnFT2CaBWL3RDB1SE"",""Master List!B3:L""),""Select Col11 WHERE Col1=""&amp;B30&amp;""""))"),"")</f>
        <v/>
      </c>
      <c r="E30" s="11"/>
      <c r="F30" s="11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>
        <f t="shared" si="11"/>
        <v>0</v>
      </c>
      <c r="AG30" s="13">
        <f t="shared" si="1"/>
        <v>0</v>
      </c>
      <c r="AH30" s="13">
        <f t="shared" si="2"/>
        <v>0</v>
      </c>
      <c r="AI30" s="13">
        <f t="shared" si="3"/>
        <v>0</v>
      </c>
      <c r="AJ30" s="13">
        <f t="shared" si="4"/>
        <v>0</v>
      </c>
      <c r="AK30" s="13">
        <f t="shared" si="5"/>
        <v>0</v>
      </c>
      <c r="AL30" s="13">
        <f t="shared" si="6"/>
        <v>0</v>
      </c>
      <c r="AM30" s="13" t="str">
        <f t="shared" si="7"/>
        <v>0</v>
      </c>
      <c r="AN30" s="14" t="e">
        <f t="shared" si="8"/>
        <v>#DIV/0!</v>
      </c>
      <c r="AO30" s="14"/>
      <c r="AP30" s="15" t="e">
        <f t="shared" si="9"/>
        <v>#DIV/0!</v>
      </c>
    </row>
    <row r="31" spans="1:42" ht="15.75" customHeight="1" x14ac:dyDescent="0.15">
      <c r="A31" s="54" t="s">
        <v>103</v>
      </c>
      <c r="B31" s="42"/>
      <c r="C31" s="42"/>
      <c r="D31" s="55"/>
      <c r="E31" s="56"/>
      <c r="F31" s="43"/>
      <c r="G31" s="8">
        <f t="shared" ref="G31:AD31" si="12">COUNTIF(G6:G30, "P")+COUNTIF(G6:G30, "L")</f>
        <v>7</v>
      </c>
      <c r="H31" s="8">
        <f t="shared" si="12"/>
        <v>6</v>
      </c>
      <c r="I31" s="8">
        <f t="shared" si="12"/>
        <v>8</v>
      </c>
      <c r="J31" s="8">
        <f t="shared" si="12"/>
        <v>10</v>
      </c>
      <c r="K31" s="8">
        <f t="shared" si="12"/>
        <v>14</v>
      </c>
      <c r="L31" s="8">
        <f t="shared" si="12"/>
        <v>10</v>
      </c>
      <c r="M31" s="8">
        <f t="shared" si="12"/>
        <v>10</v>
      </c>
      <c r="N31" s="8">
        <f t="shared" si="12"/>
        <v>10</v>
      </c>
      <c r="O31" s="8">
        <f t="shared" si="12"/>
        <v>15</v>
      </c>
      <c r="P31" s="8">
        <f t="shared" si="12"/>
        <v>9</v>
      </c>
      <c r="Q31" s="8">
        <f t="shared" si="12"/>
        <v>6</v>
      </c>
      <c r="R31" s="8">
        <f t="shared" si="12"/>
        <v>10</v>
      </c>
      <c r="S31" s="8">
        <f t="shared" si="12"/>
        <v>11</v>
      </c>
      <c r="T31" s="8">
        <f t="shared" si="12"/>
        <v>10</v>
      </c>
      <c r="U31" s="8">
        <f t="shared" si="12"/>
        <v>6</v>
      </c>
      <c r="V31" s="8">
        <f t="shared" si="12"/>
        <v>8</v>
      </c>
      <c r="W31" s="8">
        <f t="shared" si="12"/>
        <v>3</v>
      </c>
      <c r="X31" s="8">
        <f t="shared" si="12"/>
        <v>9</v>
      </c>
      <c r="Y31" s="8">
        <f t="shared" si="12"/>
        <v>10</v>
      </c>
      <c r="Z31" s="8">
        <f t="shared" si="12"/>
        <v>11</v>
      </c>
      <c r="AA31" s="8">
        <f t="shared" si="12"/>
        <v>0</v>
      </c>
      <c r="AB31" s="8">
        <f t="shared" si="12"/>
        <v>0</v>
      </c>
      <c r="AC31" s="8">
        <f t="shared" si="12"/>
        <v>0</v>
      </c>
      <c r="AD31" s="8">
        <f t="shared" si="12"/>
        <v>0</v>
      </c>
      <c r="AE31" s="23"/>
      <c r="AF31" s="41"/>
      <c r="AG31" s="42"/>
      <c r="AH31" s="42"/>
      <c r="AI31" s="42"/>
      <c r="AJ31" s="42"/>
      <c r="AK31" s="42"/>
      <c r="AL31" s="42"/>
      <c r="AM31" s="42"/>
      <c r="AN31" s="42"/>
      <c r="AO31" s="42"/>
      <c r="AP31" s="43"/>
    </row>
    <row r="32" spans="1:4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5">
    <mergeCell ref="A31:D31"/>
    <mergeCell ref="E31:F31"/>
    <mergeCell ref="A1:C2"/>
    <mergeCell ref="H1:H2"/>
    <mergeCell ref="I1:I2"/>
    <mergeCell ref="A3:C3"/>
    <mergeCell ref="A4:A5"/>
    <mergeCell ref="B4:B5"/>
    <mergeCell ref="F4:F5"/>
    <mergeCell ref="C4:C5"/>
    <mergeCell ref="E4:E5"/>
    <mergeCell ref="AP4:AP5"/>
    <mergeCell ref="AF31:AP31"/>
    <mergeCell ref="AE1:AE2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</mergeCells>
  <conditionalFormatting sqref="G6:AD30">
    <cfRule type="containsBlanks" dxfId="1" priority="1">
      <formula>LEN(TRIM(G6))=0</formula>
    </cfRule>
  </conditionalFormatting>
  <conditionalFormatting sqref="AF6:AP30">
    <cfRule type="expression" dxfId="0" priority="2">
      <formula>$B6=""</formula>
    </cfRule>
  </conditionalFormatting>
  <dataValidations count="3">
    <dataValidation type="list" allowBlank="1" showDropDown="1" showInputMessage="1" showErrorMessage="1" prompt="Please use the indicators that have been mentioned in the INDICATORS table." sqref="G6:AD30" xr:uid="{00000000-0002-0000-0000-000000000000}">
      <formula1>"P,A,L,C,NR"</formula1>
    </dataValidation>
    <dataValidation type="custom" allowBlank="1" showDropDown="1" showInputMessage="1" showErrorMessage="1" prompt="Please enter a valid date." sqref="G5:AD5" xr:uid="{00000000-0002-0000-0000-000001000000}">
      <formula1>OR(NOT(ISERROR(DATEVALUE(G5))), AND(ISNUMBER(G5), LEFT(CELL("format", G5))="D"))</formula1>
    </dataValidation>
    <dataValidation type="list" allowBlank="1" sqref="F6:F30" xr:uid="{00000000-0002-0000-0000-000002000000}">
      <formula1>"Accepted,Rejected,Not Submitted"</formula1>
    </dataValidation>
  </dataValidation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8"/>
  <sheetViews>
    <sheetView workbookViewId="0"/>
  </sheetViews>
  <sheetFormatPr baseColWidth="10" defaultColWidth="12.6640625" defaultRowHeight="15" customHeight="1" x14ac:dyDescent="0.15"/>
  <cols>
    <col min="1" max="1" width="4.6640625" customWidth="1"/>
    <col min="3" max="3" width="23.5" customWidth="1"/>
    <col min="4" max="4" width="48.83203125" customWidth="1"/>
    <col min="5" max="5" width="49.6640625" customWidth="1"/>
  </cols>
  <sheetData>
    <row r="2" spans="1:5" ht="15" customHeight="1" x14ac:dyDescent="0.15">
      <c r="A2" s="24" t="s">
        <v>104</v>
      </c>
      <c r="B2" s="25" t="s">
        <v>105</v>
      </c>
      <c r="C2" s="25" t="s">
        <v>15</v>
      </c>
      <c r="D2" s="25" t="s">
        <v>106</v>
      </c>
      <c r="E2" s="25" t="s">
        <v>107</v>
      </c>
    </row>
    <row r="3" spans="1:5" ht="15" customHeight="1" x14ac:dyDescent="0.15">
      <c r="A3" s="26">
        <v>1</v>
      </c>
      <c r="B3" s="27">
        <v>20048825</v>
      </c>
      <c r="C3" s="27" t="s">
        <v>56</v>
      </c>
      <c r="D3" s="25"/>
      <c r="E3" s="28" t="s">
        <v>108</v>
      </c>
    </row>
    <row r="4" spans="1:5" ht="15" customHeight="1" x14ac:dyDescent="0.15">
      <c r="A4" s="26">
        <v>2</v>
      </c>
      <c r="B4" s="27">
        <v>20049000</v>
      </c>
      <c r="C4" s="27" t="s">
        <v>60</v>
      </c>
      <c r="D4" s="25"/>
      <c r="E4" s="28" t="s">
        <v>109</v>
      </c>
    </row>
    <row r="5" spans="1:5" ht="15" customHeight="1" x14ac:dyDescent="0.15">
      <c r="A5" s="26">
        <v>3</v>
      </c>
      <c r="B5" s="27">
        <v>20048942</v>
      </c>
      <c r="C5" s="27" t="s">
        <v>63</v>
      </c>
      <c r="D5" s="25"/>
      <c r="E5" s="28" t="s">
        <v>110</v>
      </c>
    </row>
    <row r="6" spans="1:5" ht="15" customHeight="1" x14ac:dyDescent="0.15">
      <c r="A6" s="26">
        <v>4</v>
      </c>
      <c r="B6" s="27">
        <v>20049046</v>
      </c>
      <c r="C6" s="27" t="s">
        <v>111</v>
      </c>
      <c r="D6" s="29" t="s">
        <v>112</v>
      </c>
      <c r="E6" s="25" t="s">
        <v>113</v>
      </c>
    </row>
    <row r="7" spans="1:5" ht="15" customHeight="1" x14ac:dyDescent="0.15">
      <c r="A7" s="30">
        <v>5</v>
      </c>
      <c r="B7" s="31">
        <v>20049088</v>
      </c>
      <c r="C7" s="31" t="s">
        <v>68</v>
      </c>
      <c r="D7" s="32" t="s">
        <v>114</v>
      </c>
      <c r="E7" s="33"/>
    </row>
    <row r="8" spans="1:5" ht="15" customHeight="1" x14ac:dyDescent="0.15">
      <c r="A8" s="26">
        <v>6</v>
      </c>
      <c r="B8" s="27">
        <v>20049075</v>
      </c>
      <c r="C8" s="27" t="s">
        <v>72</v>
      </c>
      <c r="D8" s="25" t="s">
        <v>115</v>
      </c>
      <c r="E8" s="28" t="s">
        <v>116</v>
      </c>
    </row>
    <row r="9" spans="1:5" ht="15" customHeight="1" x14ac:dyDescent="0.15">
      <c r="A9" s="26">
        <v>7</v>
      </c>
      <c r="B9" s="27">
        <v>20048995</v>
      </c>
      <c r="C9" s="27" t="s">
        <v>75</v>
      </c>
      <c r="D9" s="28" t="s">
        <v>117</v>
      </c>
      <c r="E9" s="25" t="s">
        <v>118</v>
      </c>
    </row>
    <row r="10" spans="1:5" ht="15" customHeight="1" x14ac:dyDescent="0.15">
      <c r="A10" s="26">
        <v>8</v>
      </c>
      <c r="B10" s="27">
        <v>20048808</v>
      </c>
      <c r="C10" s="27" t="s">
        <v>77</v>
      </c>
      <c r="D10" s="25" t="s">
        <v>119</v>
      </c>
      <c r="E10" s="25"/>
    </row>
    <row r="11" spans="1:5" ht="15" customHeight="1" x14ac:dyDescent="0.15">
      <c r="A11" s="26">
        <v>9</v>
      </c>
      <c r="B11" s="27">
        <v>20048986</v>
      </c>
      <c r="C11" s="27" t="s">
        <v>80</v>
      </c>
      <c r="D11" s="25" t="s">
        <v>119</v>
      </c>
      <c r="E11" s="25"/>
    </row>
    <row r="12" spans="1:5" ht="15" customHeight="1" x14ac:dyDescent="0.15">
      <c r="A12" s="26">
        <v>10</v>
      </c>
      <c r="B12" s="27">
        <v>20048994</v>
      </c>
      <c r="C12" s="27" t="s">
        <v>83</v>
      </c>
      <c r="D12" s="25"/>
      <c r="E12" s="25"/>
    </row>
    <row r="13" spans="1:5" ht="15" customHeight="1" x14ac:dyDescent="0.15">
      <c r="A13" s="26">
        <v>11</v>
      </c>
      <c r="B13" s="27">
        <v>20048977</v>
      </c>
      <c r="C13" s="27" t="s">
        <v>86</v>
      </c>
      <c r="D13" s="28" t="s">
        <v>120</v>
      </c>
      <c r="E13" s="28" t="s">
        <v>121</v>
      </c>
    </row>
    <row r="14" spans="1:5" ht="15" customHeight="1" x14ac:dyDescent="0.15">
      <c r="A14" s="26">
        <v>12</v>
      </c>
      <c r="B14" s="27">
        <v>20049005</v>
      </c>
      <c r="C14" s="27" t="s">
        <v>89</v>
      </c>
      <c r="D14" s="25" t="s">
        <v>122</v>
      </c>
      <c r="E14" s="25"/>
    </row>
    <row r="15" spans="1:5" ht="15" customHeight="1" x14ac:dyDescent="0.15">
      <c r="A15" s="26">
        <v>13</v>
      </c>
      <c r="B15" s="27">
        <v>20049047</v>
      </c>
      <c r="C15" s="27" t="s">
        <v>93</v>
      </c>
      <c r="D15" s="25"/>
      <c r="E15" s="25"/>
    </row>
    <row r="16" spans="1:5" ht="15" customHeight="1" x14ac:dyDescent="0.15">
      <c r="A16" s="26">
        <v>14</v>
      </c>
      <c r="B16" s="34">
        <v>20048809</v>
      </c>
      <c r="C16" s="35" t="s">
        <v>96</v>
      </c>
      <c r="D16" s="28" t="s">
        <v>123</v>
      </c>
      <c r="E16" s="25"/>
    </row>
    <row r="17" spans="1:5" ht="15" customHeight="1" x14ac:dyDescent="0.15">
      <c r="A17" s="26">
        <v>15</v>
      </c>
      <c r="B17" s="20">
        <v>20049404</v>
      </c>
      <c r="C17" s="25" t="s">
        <v>99</v>
      </c>
      <c r="D17" s="28" t="s">
        <v>124</v>
      </c>
      <c r="E17" s="28" t="s">
        <v>125</v>
      </c>
    </row>
    <row r="18" spans="1:5" ht="15" customHeight="1" x14ac:dyDescent="0.15">
      <c r="A18" s="26">
        <v>16</v>
      </c>
      <c r="B18" s="22">
        <v>20048982</v>
      </c>
      <c r="C18" s="26" t="s">
        <v>101</v>
      </c>
      <c r="D18" s="28" t="s">
        <v>126</v>
      </c>
      <c r="E18" s="25"/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2023-04-17T09:05:31Z</dcterms:modified>
</cp:coreProperties>
</file>