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defaultThemeVersion="124226"/>
  <xr:revisionPtr revIDLastSave="44" documentId="11_B583A650BF9B278003D3992ABF388A6328EB9C60" xr6:coauthVersionLast="47" xr6:coauthVersionMax="47" xr10:uidLastSave="{CEEF9DDC-3D66-46CE-8392-31910574D16F}"/>
  <bookViews>
    <workbookView xWindow="-108" yWindow="-108" windowWidth="23256" windowHeight="12456" activeTab="1" xr2:uid="{00000000-000D-0000-FFFF-FFFF00000000}"/>
  </bookViews>
  <sheets>
    <sheet name="Introduction" sheetId="7" r:id="rId1"/>
    <sheet name="MMTool" sheetId="1" r:id="rId2"/>
    <sheet name="Chart1" sheetId="2" r:id="rId3"/>
    <sheet name="Chart2" sheetId="3" r:id="rId4"/>
    <sheet name="Chart3" sheetId="5" r:id="rId5"/>
    <sheet name="Chart4" sheetId="6" r:id="rId6"/>
    <sheet name="Sheet1" sheetId="8" r:id="rId7"/>
  </sheets>
  <definedNames>
    <definedName name="Excess_Market_Returns">OFFSET(MMTool!$H$16,1,0,NRets,1)</definedName>
    <definedName name="Excess_Security_Returns">OFFSET(MMTool!$G$16,1,0,NRets,1)</definedName>
    <definedName name="GISRets">#REF!</definedName>
    <definedName name="Months">OFFSET(MMTool!$B$16,1,0,NRets,1)</definedName>
    <definedName name="NRets">MMTool!$C$14</definedName>
    <definedName name="One">#REF!</definedName>
    <definedName name="Total_Market_Returns">OFFSET(MMTool!$C$16,1,0,NRets,1)</definedName>
    <definedName name="Total_Security_Returns">OFFSET(MMTool!$E$16,1,0,NRets,1)</definedName>
    <definedName name="XOMRets">#REF!</definedName>
    <definedName name="XValues">OFFSET(MMTool!$A$16,1,0,NRets,1)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8" l="1"/>
  <c r="E5" i="8"/>
  <c r="E3" i="8"/>
  <c r="E2" i="8"/>
  <c r="D9" i="8"/>
  <c r="E9" i="8"/>
  <c r="D10" i="8"/>
  <c r="E10" i="8"/>
  <c r="C10" i="8"/>
  <c r="C9" i="8"/>
  <c r="D2" i="8"/>
  <c r="D3" i="8"/>
  <c r="D4" i="8"/>
  <c r="E4" i="8"/>
  <c r="D5" i="8"/>
  <c r="D6" i="8"/>
  <c r="C3" i="8"/>
  <c r="C4" i="8"/>
  <c r="C5" i="8"/>
  <c r="C6" i="8"/>
  <c r="C2" i="8"/>
  <c r="B10" i="8"/>
  <c r="B9" i="8"/>
  <c r="B3" i="8"/>
  <c r="B4" i="8"/>
  <c r="B5" i="8"/>
  <c r="B6" i="8"/>
  <c r="B2" i="8"/>
  <c r="M22" i="1" l="1"/>
  <c r="K22" i="1"/>
  <c r="L22" i="1" s="1"/>
  <c r="J22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H10" i="8" s="1"/>
  <c r="G76" i="1"/>
  <c r="G10" i="8" s="1"/>
  <c r="H75" i="1"/>
  <c r="H9" i="8" s="1"/>
  <c r="G75" i="1"/>
  <c r="G9" i="8" s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H6" i="8" s="1"/>
  <c r="G21" i="1"/>
  <c r="G6" i="8" s="1"/>
  <c r="H20" i="1"/>
  <c r="H5" i="8" s="1"/>
  <c r="G20" i="1"/>
  <c r="G5" i="8" s="1"/>
  <c r="H19" i="1"/>
  <c r="H4" i="8" s="1"/>
  <c r="G19" i="1"/>
  <c r="G4" i="8" s="1"/>
  <c r="H18" i="1"/>
  <c r="H3" i="8" s="1"/>
  <c r="G18" i="1"/>
  <c r="G3" i="8" s="1"/>
  <c r="H17" i="1"/>
  <c r="H2" i="8" s="1"/>
  <c r="G17" i="1"/>
  <c r="M18" i="1" l="1"/>
  <c r="G2" i="8"/>
  <c r="K18" i="1"/>
  <c r="J18" i="1"/>
  <c r="L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SPY</t>
        </r>
      </text>
    </comment>
    <comment ref="D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DGS1MO</t>
        </r>
      </text>
    </comment>
    <comment ref="E1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SPY</t>
        </r>
      </text>
    </comment>
    <comment ref="D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DGS1MO</t>
        </r>
      </text>
    </comment>
    <comment ref="E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MCD</t>
        </r>
      </text>
    </comment>
  </commentList>
</comments>
</file>

<file path=xl/sharedStrings.xml><?xml version="1.0" encoding="utf-8"?>
<sst xmlns="http://schemas.openxmlformats.org/spreadsheetml/2006/main" count="55" uniqueCount="43">
  <si>
    <t>Month</t>
  </si>
  <si>
    <t>a</t>
  </si>
  <si>
    <t>b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</si>
  <si>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</si>
  <si>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</si>
  <si>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(e)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</si>
  <si>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</si>
  <si>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R Square</t>
  </si>
  <si>
    <t>Excess Return Market Model Estimates</t>
  </si>
  <si>
    <t>Total Return Market Model Estimates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</si>
  <si>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= r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- r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</si>
  <si>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 xml:space="preserve">M </t>
    </r>
    <r>
      <rPr>
        <b/>
        <sz val="11"/>
        <color theme="1"/>
        <rFont val="Calibri"/>
        <family val="2"/>
        <scheme val="minor"/>
      </rPr>
      <t>= r</t>
    </r>
    <r>
      <rPr>
        <b/>
        <vertAlign val="subscript"/>
        <sz val="11"/>
        <color theme="1"/>
        <rFont val="Calibri"/>
        <family val="2"/>
        <scheme val="minor"/>
      </rPr>
      <t xml:space="preserve">M </t>
    </r>
    <r>
      <rPr>
        <b/>
        <sz val="11"/>
        <color theme="1"/>
        <rFont val="Calibri"/>
        <family val="2"/>
        <scheme val="minor"/>
      </rPr>
      <t>- r</t>
    </r>
    <r>
      <rPr>
        <b/>
        <vertAlign val="subscript"/>
        <sz val="11"/>
        <color theme="1"/>
        <rFont val="Calibri"/>
        <family val="2"/>
        <scheme val="minor"/>
      </rPr>
      <t>f</t>
    </r>
  </si>
  <si>
    <t>#</t>
  </si>
  <si>
    <t>N of Returns</t>
  </si>
  <si>
    <t>To use this tool, follow these steps:</t>
  </si>
  <si>
    <t>Enter the dates, and the returns on the market, risk-free security, and</t>
  </si>
  <si>
    <t>The output for the excess return market model estimates is given in</t>
  </si>
  <si>
    <t>the security/portfolio in tan cells in the appropriate columns in the</t>
  </si>
  <si>
    <t>block below.</t>
  </si>
  <si>
    <t>Market Model Regression Tool</t>
  </si>
  <si>
    <t>block J16:M18, and the output for total return market model estimates</t>
  </si>
  <si>
    <t>is given in block J20:M22.</t>
  </si>
  <si>
    <t>In cell C14, enter the number of returns you have (or want to use)  for</t>
  </si>
  <si>
    <t>the market index, risk-free security and the security/portfolio.</t>
  </si>
  <si>
    <t>Ravi Shukla</t>
  </si>
  <si>
    <r>
      <t>Caution</t>
    </r>
    <r>
      <rPr>
        <sz val="11"/>
        <color indexed="10"/>
        <rFont val="Calibri"/>
        <family val="2"/>
        <scheme val="minor"/>
      </rPr>
      <t xml:space="preserve">: No warranties. Use at your own risk. </t>
    </r>
  </si>
  <si>
    <t>[Note: The worksheets are protected (without any password) to avoid accidental</t>
  </si>
  <si>
    <t>modifications. Unprotect them if you need to.]</t>
  </si>
  <si>
    <t>This spreadsheet can be used as a tool to estimate the total and excess return</t>
  </si>
  <si>
    <t>market model regression. The user enters the total returns on the security, the</t>
  </si>
  <si>
    <t>risk-free asset and the market index, and decides how many of the observations</t>
  </si>
  <si>
    <t>(starting with the first observtion) to use for regression. Regression results change</t>
  </si>
  <si>
    <t>dynamically with user the input.</t>
  </si>
  <si>
    <t>This model only provides the intercept, the slope and the R2. If you need more</t>
  </si>
  <si>
    <t>detailed statistics, you should run a regression using Excel's Data Analysis tool or</t>
  </si>
  <si>
    <t>the LINEST function.</t>
  </si>
  <si>
    <r>
      <rPr>
        <sz val="11"/>
        <color theme="1"/>
        <rFont val="Calibri"/>
        <family val="2"/>
        <scheme val="minor"/>
      </rPr>
      <t>s(e)</t>
    </r>
  </si>
  <si>
    <t>…</t>
  </si>
  <si>
    <r>
      <t>r</t>
    </r>
    <r>
      <rPr>
        <i/>
        <vertAlign val="subscript"/>
        <sz val="16"/>
        <color theme="1"/>
        <rFont val="Times New Roman"/>
        <family val="1"/>
      </rPr>
      <t>M</t>
    </r>
  </si>
  <si>
    <r>
      <t>r</t>
    </r>
    <r>
      <rPr>
        <i/>
        <vertAlign val="subscript"/>
        <sz val="16"/>
        <color theme="1"/>
        <rFont val="Times New Roman"/>
        <family val="1"/>
      </rPr>
      <t>f</t>
    </r>
  </si>
  <si>
    <r>
      <t>r</t>
    </r>
    <r>
      <rPr>
        <i/>
        <vertAlign val="subscript"/>
        <sz val="16"/>
        <color theme="1"/>
        <rFont val="Times New Roman"/>
        <family val="1"/>
      </rPr>
      <t>i</t>
    </r>
  </si>
  <si>
    <r>
      <t>R</t>
    </r>
    <r>
      <rPr>
        <i/>
        <vertAlign val="subscript"/>
        <sz val="16"/>
        <color theme="1"/>
        <rFont val="Times New Roman"/>
        <family val="1"/>
      </rPr>
      <t>i</t>
    </r>
    <r>
      <rPr>
        <i/>
        <sz val="16"/>
        <color theme="1"/>
        <rFont val="Times New Roman"/>
        <family val="1"/>
      </rPr>
      <t xml:space="preserve"> = r</t>
    </r>
    <r>
      <rPr>
        <i/>
        <vertAlign val="subscript"/>
        <sz val="16"/>
        <color theme="1"/>
        <rFont val="Times New Roman"/>
        <family val="1"/>
      </rPr>
      <t xml:space="preserve">i </t>
    </r>
    <r>
      <rPr>
        <i/>
        <sz val="16"/>
        <color theme="1"/>
        <rFont val="Times New Roman"/>
        <family val="1"/>
      </rPr>
      <t>- r</t>
    </r>
    <r>
      <rPr>
        <i/>
        <vertAlign val="subscript"/>
        <sz val="16"/>
        <color theme="1"/>
        <rFont val="Times New Roman"/>
        <family val="1"/>
      </rPr>
      <t>f</t>
    </r>
  </si>
  <si>
    <r>
      <t>R</t>
    </r>
    <r>
      <rPr>
        <i/>
        <vertAlign val="subscript"/>
        <sz val="16"/>
        <color theme="1"/>
        <rFont val="Times New Roman"/>
        <family val="1"/>
      </rPr>
      <t xml:space="preserve">M </t>
    </r>
    <r>
      <rPr>
        <i/>
        <sz val="16"/>
        <color theme="1"/>
        <rFont val="Times New Roman"/>
        <family val="1"/>
      </rPr>
      <t>= r</t>
    </r>
    <r>
      <rPr>
        <i/>
        <vertAlign val="subscript"/>
        <sz val="16"/>
        <color theme="1"/>
        <rFont val="Times New Roman"/>
        <family val="1"/>
      </rPr>
      <t xml:space="preserve">M </t>
    </r>
    <r>
      <rPr>
        <i/>
        <sz val="16"/>
        <color theme="1"/>
        <rFont val="Times New Roman"/>
        <family val="1"/>
      </rPr>
      <t>- r</t>
    </r>
    <r>
      <rPr>
        <i/>
        <vertAlign val="subscript"/>
        <sz val="16"/>
        <color theme="1"/>
        <rFont val="Times New Roman"/>
        <family val="1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</si>
</sst>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"/>
    <numFmt numFmtId="166" formatCode="##.\ "/>
    <numFmt numFmtId="167" formatCode="0.000%"/>
    <numFmt numFmtId="168" formatCode="mmm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  <font>
      <i/>
      <sz val="16"/>
      <color theme="1"/>
      <name val="Times New Roman"/>
      <family val="1"/>
    </font>
    <font>
      <i/>
      <vertAlign val="subscript"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3" borderId="3" applyNumberFormat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0" fontId="0" fillId="0" borderId="1" xfId="1" applyNumberFormat="1" applyFont="1" applyBorder="1"/>
    <xf numFmtId="0" fontId="0" fillId="0" borderId="1" xfId="0" applyBorder="1"/>
    <xf numFmtId="10" fontId="0" fillId="0" borderId="1" xfId="0" applyNumberFormat="1" applyBorder="1"/>
    <xf numFmtId="0" fontId="2" fillId="2" borderId="1" xfId="0" applyFont="1" applyFill="1" applyBorder="1" applyAlignment="1">
      <alignment horizontal="right"/>
    </xf>
    <xf numFmtId="164" fontId="0" fillId="0" borderId="1" xfId="1" applyNumberFormat="1" applyFont="1" applyBorder="1"/>
    <xf numFmtId="165" fontId="0" fillId="0" borderId="1" xfId="0" applyNumberFormat="1" applyBorder="1"/>
    <xf numFmtId="0" fontId="2" fillId="0" borderId="1" xfId="0" applyFont="1" applyBorder="1" applyAlignment="1">
      <alignment horizontal="right"/>
    </xf>
    <xf numFmtId="166" fontId="0" fillId="0" borderId="0" xfId="0" applyNumberFormat="1"/>
    <xf numFmtId="10" fontId="1" fillId="3" borderId="1" xfId="2" applyNumberFormat="1" applyFont="1" applyBorder="1" applyProtection="1">
      <protection locked="0"/>
    </xf>
    <xf numFmtId="0" fontId="1" fillId="3" borderId="1" xfId="2" applyFont="1" applyBorder="1" applyProtection="1">
      <protection locked="0"/>
    </xf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9" fillId="0" borderId="0" xfId="3" applyFont="1"/>
    <xf numFmtId="0" fontId="8" fillId="0" borderId="0" xfId="3" applyFont="1" applyAlignment="1">
      <alignment horizontal="center"/>
    </xf>
    <xf numFmtId="167" fontId="1" fillId="3" borderId="1" xfId="2" applyNumberFormat="1" applyFont="1" applyBorder="1" applyProtection="1">
      <protection locked="0"/>
    </xf>
    <xf numFmtId="0" fontId="14" fillId="0" borderId="0" xfId="0" applyFont="1"/>
    <xf numFmtId="0" fontId="14" fillId="0" borderId="1" xfId="0" applyFont="1" applyBorder="1"/>
    <xf numFmtId="10" fontId="14" fillId="0" borderId="1" xfId="2" applyNumberFormat="1" applyFont="1" applyFill="1" applyBorder="1" applyProtection="1">
      <protection locked="0"/>
    </xf>
    <xf numFmtId="10" fontId="14" fillId="0" borderId="1" xfId="0" applyNumberFormat="1" applyFont="1" applyBorder="1"/>
    <xf numFmtId="168" fontId="1" fillId="3" borderId="1" xfId="2" applyNumberFormat="1" applyFont="1" applyBorder="1" applyProtection="1">
      <protection locked="0"/>
    </xf>
    <xf numFmtId="168" fontId="14" fillId="0" borderId="1" xfId="2" applyNumberFormat="1" applyFont="1" applyFill="1" applyBorder="1" applyProtection="1">
      <protection locked="0"/>
    </xf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8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2" fillId="2" borderId="1" xfId="0" applyFont="1" applyFill="1" applyBorder="1"/>
    <xf numFmtId="0" fontId="6" fillId="4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right" vertical="center"/>
    </xf>
    <xf numFmtId="0" fontId="14" fillId="0" borderId="7" xfId="0" applyFont="1" applyBorder="1" applyAlignment="1">
      <alignment horizontal="right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</cellXfs>
  <cellStyles count="5">
    <cellStyle name="Input" xfId="2" builtinId="20"/>
    <cellStyle name="Normal" xfId="0" builtinId="0"/>
    <cellStyle name="Normal 2" xfId="3" xr:uid="{00000000-0005-0000-0000-000002000000}"/>
    <cellStyle name="Percent" xfId="1" builtinId="5"/>
    <cellStyle name="Percent 2" xfId="4" xr:uid="{00000000-0005-0000-0000-000004000000}"/>
  </cellStyles>
  <dxfs count="2">
    <dxf>
      <numFmt numFmtId="169" formatCode=";;"/>
    </dxf>
    <dxf>
      <numFmt numFmtId="169" formatCode=";;"/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microsoft.com/office/2017/10/relationships/person" Target="persons/perso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Returns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Security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[0]!Total_Security_Returns</c:f>
              <c:numCache>
                <c:formatCode>0.00%</c:formatCode>
                <c:ptCount val="60"/>
                <c:pt idx="0">
                  <c:v>-0.28129496402877696</c:v>
                </c:pt>
                <c:pt idx="1">
                  <c:v>0.18518518518518515</c:v>
                </c:pt>
                <c:pt idx="2">
                  <c:v>0.2179054054054054</c:v>
                </c:pt>
                <c:pt idx="3">
                  <c:v>-9.8474341192787793E-2</c:v>
                </c:pt>
                <c:pt idx="4">
                  <c:v>-6.2307692307692349E-2</c:v>
                </c:pt>
                <c:pt idx="5">
                  <c:v>-0.19196062346185397</c:v>
                </c:pt>
                <c:pt idx="6">
                  <c:v>0.13807106598984784</c:v>
                </c:pt>
                <c:pt idx="7">
                  <c:v>0.30240856378233705</c:v>
                </c:pt>
                <c:pt idx="8">
                  <c:v>-0.32876712328767116</c:v>
                </c:pt>
                <c:pt idx="9">
                  <c:v>0.16224489795918365</c:v>
                </c:pt>
                <c:pt idx="10">
                  <c:v>4.8287971905179888E-2</c:v>
                </c:pt>
                <c:pt idx="11">
                  <c:v>-2.0100502512562832E-2</c:v>
                </c:pt>
                <c:pt idx="12">
                  <c:v>0.15811965811965825</c:v>
                </c:pt>
                <c:pt idx="13">
                  <c:v>7.9704797047970483E-2</c:v>
                </c:pt>
                <c:pt idx="14">
                  <c:v>-0.19412166780587845</c:v>
                </c:pt>
                <c:pt idx="15">
                  <c:v>-0.25275657336726032</c:v>
                </c:pt>
                <c:pt idx="16">
                  <c:v>-1.0215664018161165E-2</c:v>
                </c:pt>
                <c:pt idx="17">
                  <c:v>5.6192660550458733E-2</c:v>
                </c:pt>
                <c:pt idx="18">
                  <c:v>4.9945711183496097E-2</c:v>
                </c:pt>
                <c:pt idx="19">
                  <c:v>0.14891416752843842</c:v>
                </c:pt>
                <c:pt idx="20">
                  <c:v>-3.2403240324032356E-2</c:v>
                </c:pt>
                <c:pt idx="21">
                  <c:v>8.8372093023255743E-2</c:v>
                </c:pt>
                <c:pt idx="22">
                  <c:v>0.17692307692307696</c:v>
                </c:pt>
                <c:pt idx="23">
                  <c:v>0.12490922294843869</c:v>
                </c:pt>
                <c:pt idx="24">
                  <c:v>0.1265333118140736</c:v>
                </c:pt>
                <c:pt idx="25">
                  <c:v>3.8395413272469044E-2</c:v>
                </c:pt>
                <c:pt idx="26">
                  <c:v>0.1147902806407131</c:v>
                </c:pt>
                <c:pt idx="27">
                  <c:v>-1.3861434957354635E-2</c:v>
                </c:pt>
                <c:pt idx="28">
                  <c:v>7.7309186746987849E-2</c:v>
                </c:pt>
                <c:pt idx="29">
                  <c:v>-1.1649581157948796E-2</c:v>
                </c:pt>
                <c:pt idx="30">
                  <c:v>-5.2333760128890079E-2</c:v>
                </c:pt>
                <c:pt idx="31">
                  <c:v>8.0596965174129342E-2</c:v>
                </c:pt>
                <c:pt idx="32">
                  <c:v>-1.7034945535678889E-2</c:v>
                </c:pt>
                <c:pt idx="33">
                  <c:v>-0.13067920374707259</c:v>
                </c:pt>
                <c:pt idx="34">
                  <c:v>0.17510776805537542</c:v>
                </c:pt>
                <c:pt idx="35">
                  <c:v>-2.751031763000087E-2</c:v>
                </c:pt>
                <c:pt idx="36">
                  <c:v>1.6501650943029342E-2</c:v>
                </c:pt>
                <c:pt idx="37">
                  <c:v>-2.9684556107817978E-2</c:v>
                </c:pt>
                <c:pt idx="38">
                  <c:v>0.19407265774378576</c:v>
                </c:pt>
                <c:pt idx="39">
                  <c:v>-0.11088875100080066</c:v>
                </c:pt>
                <c:pt idx="40">
                  <c:v>9.4552007859162956E-2</c:v>
                </c:pt>
                <c:pt idx="41">
                  <c:v>3.3319705196203309E-2</c:v>
                </c:pt>
                <c:pt idx="42">
                  <c:v>-0.11106691436835534</c:v>
                </c:pt>
                <c:pt idx="43">
                  <c:v>3.896108374384246E-2</c:v>
                </c:pt>
                <c:pt idx="44">
                  <c:v>-4.6551722131391367E-2</c:v>
                </c:pt>
                <c:pt idx="45">
                  <c:v>-0.14376129548999567</c:v>
                </c:pt>
                <c:pt idx="46">
                  <c:v>1.0558605567128044E-3</c:v>
                </c:pt>
                <c:pt idx="47">
                  <c:v>-3.8502058992724596E-2</c:v>
                </c:pt>
                <c:pt idx="48">
                  <c:v>-2.1393307734503597E-2</c:v>
                </c:pt>
                <c:pt idx="49">
                  <c:v>0.14686093049327353</c:v>
                </c:pt>
                <c:pt idx="50">
                  <c:v>-0.12072331968344678</c:v>
                </c:pt>
                <c:pt idx="51">
                  <c:v>2.3346303501945623E-2</c:v>
                </c:pt>
                <c:pt idx="52">
                  <c:v>-2.2270505160239009E-2</c:v>
                </c:pt>
                <c:pt idx="53">
                  <c:v>-3.2777777777777767E-2</c:v>
                </c:pt>
                <c:pt idx="54">
                  <c:v>0.12234353819643883</c:v>
                </c:pt>
                <c:pt idx="55">
                  <c:v>9.0071540937996852E-2</c:v>
                </c:pt>
                <c:pt idx="56">
                  <c:v>4.0375635698386675E-2</c:v>
                </c:pt>
                <c:pt idx="57">
                  <c:v>-5.866380866426062E-3</c:v>
                </c:pt>
                <c:pt idx="58">
                  <c:v>-0.13390834616848182</c:v>
                </c:pt>
                <c:pt idx="59">
                  <c:v>-4.1928721174003302E-3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B-4715-B6F0-949B244C28A4}"/>
            </c:ext>
          </c:extLst>
        </c:ser>
        <c:ser>
          <c:idx val="1"/>
          <c:order val="1"/>
          <c:tx>
            <c:v>Market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[0]!Total_Market_Returns</c:f>
              <c:numCache>
                <c:formatCode>0.00%</c:formatCode>
                <c:ptCount val="60"/>
                <c:pt idx="0">
                  <c:v>-9.0289856924096148E-2</c:v>
                </c:pt>
                <c:pt idx="1">
                  <c:v>8.0134905762586695E-2</c:v>
                </c:pt>
                <c:pt idx="2">
                  <c:v>3.2108447274422587E-2</c:v>
                </c:pt>
                <c:pt idx="3">
                  <c:v>1.9431331650016512E-2</c:v>
                </c:pt>
                <c:pt idx="4">
                  <c:v>4.0489296420135434E-2</c:v>
                </c:pt>
                <c:pt idx="5">
                  <c:v>-6.354802750682495E-2</c:v>
                </c:pt>
                <c:pt idx="6">
                  <c:v>7.0476711594105651E-2</c:v>
                </c:pt>
                <c:pt idx="7">
                  <c:v>1.4373122328946823E-2</c:v>
                </c:pt>
                <c:pt idx="8">
                  <c:v>-1.5841366088397375E-2</c:v>
                </c:pt>
                <c:pt idx="9">
                  <c:v>1.8710697955149357E-2</c:v>
                </c:pt>
                <c:pt idx="10">
                  <c:v>2.1658991543773067E-2</c:v>
                </c:pt>
                <c:pt idx="11">
                  <c:v>3.6299039052051625E-2</c:v>
                </c:pt>
                <c:pt idx="12">
                  <c:v>3.0182848232194508E-2</c:v>
                </c:pt>
                <c:pt idx="13">
                  <c:v>-3.9215267403868565E-4</c:v>
                </c:pt>
                <c:pt idx="14">
                  <c:v>-8.2318729964890924E-2</c:v>
                </c:pt>
                <c:pt idx="15">
                  <c:v>-0.12351353104680346</c:v>
                </c:pt>
                <c:pt idx="16">
                  <c:v>0.12819403324982928</c:v>
                </c:pt>
                <c:pt idx="17">
                  <c:v>4.7627458500709895E-2</c:v>
                </c:pt>
                <c:pt idx="18">
                  <c:v>1.9888211104706094E-2</c:v>
                </c:pt>
                <c:pt idx="19">
                  <c:v>5.6385171143966913E-2</c:v>
                </c:pt>
                <c:pt idx="20">
                  <c:v>7.187982968221146E-2</c:v>
                </c:pt>
                <c:pt idx="21">
                  <c:v>-3.799719414747546E-2</c:v>
                </c:pt>
                <c:pt idx="22">
                  <c:v>-2.6592646444557791E-2</c:v>
                </c:pt>
                <c:pt idx="23">
                  <c:v>0.10946362497104611</c:v>
                </c:pt>
                <c:pt idx="24">
                  <c:v>3.8448567061827657E-2</c:v>
                </c:pt>
                <c:pt idx="25">
                  <c:v>-1.0096206512143432E-2</c:v>
                </c:pt>
                <c:pt idx="26">
                  <c:v>2.7574498666191057E-2</c:v>
                </c:pt>
                <c:pt idx="27">
                  <c:v>4.3795555701961551E-2</c:v>
                </c:pt>
                <c:pt idx="28">
                  <c:v>5.3369068080519742E-2</c:v>
                </c:pt>
                <c:pt idx="29">
                  <c:v>6.9841994155443758E-3</c:v>
                </c:pt>
                <c:pt idx="30">
                  <c:v>2.3345390712880668E-2</c:v>
                </c:pt>
                <c:pt idx="31">
                  <c:v>2.3754358264432139E-2</c:v>
                </c:pt>
                <c:pt idx="32">
                  <c:v>3.0405637882692023E-2</c:v>
                </c:pt>
                <c:pt idx="33">
                  <c:v>-4.6509384560262379E-2</c:v>
                </c:pt>
                <c:pt idx="34">
                  <c:v>7.0061357468679281E-2</c:v>
                </c:pt>
                <c:pt idx="35">
                  <c:v>-6.9288167712898783E-3</c:v>
                </c:pt>
                <c:pt idx="36">
                  <c:v>4.4816406213219341E-2</c:v>
                </c:pt>
                <c:pt idx="37">
                  <c:v>-5.174682327495575E-2</c:v>
                </c:pt>
                <c:pt idx="38">
                  <c:v>-2.994217480189899E-2</c:v>
                </c:pt>
                <c:pt idx="39">
                  <c:v>3.7130008915382061E-2</c:v>
                </c:pt>
                <c:pt idx="40">
                  <c:v>-8.7201625616900993E-2</c:v>
                </c:pt>
                <c:pt idx="41">
                  <c:v>1.8340395439624142E-3</c:v>
                </c:pt>
                <c:pt idx="42">
                  <c:v>-8.2543672382526467E-2</c:v>
                </c:pt>
                <c:pt idx="43">
                  <c:v>9.2204472923388181E-2</c:v>
                </c:pt>
                <c:pt idx="44">
                  <c:v>-4.0781356308831278E-2</c:v>
                </c:pt>
                <c:pt idx="45">
                  <c:v>-9.2099512563258087E-2</c:v>
                </c:pt>
                <c:pt idx="46">
                  <c:v>8.0961287047193714E-2</c:v>
                </c:pt>
                <c:pt idx="47">
                  <c:v>5.5884750629661535E-2</c:v>
                </c:pt>
                <c:pt idx="48">
                  <c:v>-5.761465775524309E-2</c:v>
                </c:pt>
                <c:pt idx="49">
                  <c:v>6.2834280180287985E-2</c:v>
                </c:pt>
                <c:pt idx="50">
                  <c:v>-2.4399784626571001E-2</c:v>
                </c:pt>
                <c:pt idx="51">
                  <c:v>3.671430929974763E-2</c:v>
                </c:pt>
                <c:pt idx="52">
                  <c:v>1.560891489489988E-2</c:v>
                </c:pt>
                <c:pt idx="53">
                  <c:v>4.3468278013294162E-3</c:v>
                </c:pt>
                <c:pt idx="54">
                  <c:v>6.6075546772891333E-2</c:v>
                </c:pt>
                <c:pt idx="55">
                  <c:v>3.2124539863823791E-2</c:v>
                </c:pt>
                <c:pt idx="56">
                  <c:v>-1.5921117042355312E-2</c:v>
                </c:pt>
                <c:pt idx="57">
                  <c:v>-4.7678193308121432E-2</c:v>
                </c:pt>
                <c:pt idx="58">
                  <c:v>-2.1026870010403698E-2</c:v>
                </c:pt>
                <c:pt idx="59">
                  <c:v>9.132586047097381E-2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CB-4715-B6F0-949B244C2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040064"/>
        <c:axId val="601042416"/>
      </c:lineChart>
      <c:dateAx>
        <c:axId val="601040064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crossAx val="601042416"/>
        <c:crossesAt val="-0.15000000000000008"/>
        <c:auto val="1"/>
        <c:lblOffset val="100"/>
        <c:baseTimeUnit val="months"/>
      </c:dateAx>
      <c:valAx>
        <c:axId val="601042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01040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Excess Returns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Security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[0]!Excess_Security_Returns</c:f>
              <c:numCache>
                <c:formatCode>0.00%</c:formatCode>
                <c:ptCount val="60"/>
                <c:pt idx="0">
                  <c:v>-0.28321996402877697</c:v>
                </c:pt>
                <c:pt idx="1">
                  <c:v>0.18315185185185182</c:v>
                </c:pt>
                <c:pt idx="2">
                  <c:v>0.21588873873873873</c:v>
                </c:pt>
                <c:pt idx="3">
                  <c:v>-0.10050767452612112</c:v>
                </c:pt>
                <c:pt idx="4">
                  <c:v>-6.4332692307692355E-2</c:v>
                </c:pt>
                <c:pt idx="5">
                  <c:v>-0.19398562346185397</c:v>
                </c:pt>
                <c:pt idx="6">
                  <c:v>0.1361127326565145</c:v>
                </c:pt>
                <c:pt idx="7">
                  <c:v>0.30059189711567036</c:v>
                </c:pt>
                <c:pt idx="8">
                  <c:v>-0.33044212328767114</c:v>
                </c:pt>
                <c:pt idx="9">
                  <c:v>0.16049489795918365</c:v>
                </c:pt>
                <c:pt idx="10">
                  <c:v>4.6696305238513224E-2</c:v>
                </c:pt>
                <c:pt idx="11">
                  <c:v>-2.1425502512562832E-2</c:v>
                </c:pt>
                <c:pt idx="12">
                  <c:v>0.15676965811965826</c:v>
                </c:pt>
                <c:pt idx="13">
                  <c:v>7.8471463714637146E-2</c:v>
                </c:pt>
                <c:pt idx="14">
                  <c:v>-0.19542166780587844</c:v>
                </c:pt>
                <c:pt idx="15">
                  <c:v>-0.25396490670059363</c:v>
                </c:pt>
                <c:pt idx="16">
                  <c:v>-1.0257330684827832E-2</c:v>
                </c:pt>
                <c:pt idx="17">
                  <c:v>5.6109327217125401E-2</c:v>
                </c:pt>
                <c:pt idx="18">
                  <c:v>4.9837377850162762E-2</c:v>
                </c:pt>
                <c:pt idx="19">
                  <c:v>0.1488058341951051</c:v>
                </c:pt>
                <c:pt idx="20">
                  <c:v>-3.2478240324032355E-2</c:v>
                </c:pt>
                <c:pt idx="21">
                  <c:v>8.830542635658907E-2</c:v>
                </c:pt>
                <c:pt idx="22">
                  <c:v>0.1768564102564103</c:v>
                </c:pt>
                <c:pt idx="23">
                  <c:v>0.12484255628177202</c:v>
                </c:pt>
                <c:pt idx="24">
                  <c:v>0.12646664514740694</c:v>
                </c:pt>
                <c:pt idx="25">
                  <c:v>3.8328746605802377E-2</c:v>
                </c:pt>
                <c:pt idx="26">
                  <c:v>0.11473194730737978</c:v>
                </c:pt>
                <c:pt idx="27">
                  <c:v>-1.3894768290687969E-2</c:v>
                </c:pt>
                <c:pt idx="28">
                  <c:v>7.7300853413654516E-2</c:v>
                </c:pt>
                <c:pt idx="29">
                  <c:v>-1.165791449128213E-2</c:v>
                </c:pt>
                <c:pt idx="30">
                  <c:v>-5.2342093462223412E-2</c:v>
                </c:pt>
                <c:pt idx="31">
                  <c:v>8.055529850746268E-2</c:v>
                </c:pt>
                <c:pt idx="32">
                  <c:v>-1.7076612202345555E-2</c:v>
                </c:pt>
                <c:pt idx="33">
                  <c:v>-0.13070420374707259</c:v>
                </c:pt>
                <c:pt idx="34">
                  <c:v>0.1750494347220421</c:v>
                </c:pt>
                <c:pt idx="35">
                  <c:v>-2.7560317630000872E-2</c:v>
                </c:pt>
                <c:pt idx="36">
                  <c:v>1.6409984276362675E-2</c:v>
                </c:pt>
                <c:pt idx="37">
                  <c:v>-2.9734556107817979E-2</c:v>
                </c:pt>
                <c:pt idx="38">
                  <c:v>0.19404765774378577</c:v>
                </c:pt>
                <c:pt idx="39">
                  <c:v>-0.11093875100080065</c:v>
                </c:pt>
                <c:pt idx="40">
                  <c:v>9.4410341192496292E-2</c:v>
                </c:pt>
                <c:pt idx="41">
                  <c:v>3.3011371862869975E-2</c:v>
                </c:pt>
                <c:pt idx="42">
                  <c:v>-0.11167524770168867</c:v>
                </c:pt>
                <c:pt idx="43">
                  <c:v>3.7894417077175793E-2</c:v>
                </c:pt>
                <c:pt idx="44">
                  <c:v>-4.8401722131391364E-2</c:v>
                </c:pt>
                <c:pt idx="45">
                  <c:v>-0.14576129548999567</c:v>
                </c:pt>
                <c:pt idx="46">
                  <c:v>-1.2691394432871959E-3</c:v>
                </c:pt>
                <c:pt idx="47">
                  <c:v>-4.1610392326057927E-2</c:v>
                </c:pt>
                <c:pt idx="48">
                  <c:v>-2.4784974401170265E-2</c:v>
                </c:pt>
                <c:pt idx="49">
                  <c:v>0.14342759715994019</c:v>
                </c:pt>
                <c:pt idx="50">
                  <c:v>-0.12453998635011344</c:v>
                </c:pt>
                <c:pt idx="51">
                  <c:v>1.9471303501945623E-2</c:v>
                </c:pt>
                <c:pt idx="52">
                  <c:v>-2.6220505160239008E-2</c:v>
                </c:pt>
                <c:pt idx="53">
                  <c:v>-3.640277777777777E-2</c:v>
                </c:pt>
                <c:pt idx="54">
                  <c:v>0.11794353819643882</c:v>
                </c:pt>
                <c:pt idx="55">
                  <c:v>8.5704874271330181E-2</c:v>
                </c:pt>
                <c:pt idx="56">
                  <c:v>3.5808969031720012E-2</c:v>
                </c:pt>
                <c:pt idx="57">
                  <c:v>-1.0466380866426062E-2</c:v>
                </c:pt>
                <c:pt idx="58">
                  <c:v>-0.13853334616848181</c:v>
                </c:pt>
                <c:pt idx="59">
                  <c:v>-8.8262054507336624E-3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5-44A3-8A6A-CFAB3C0B2D68}"/>
            </c:ext>
          </c:extLst>
        </c:ser>
        <c:ser>
          <c:idx val="1"/>
          <c:order val="1"/>
          <c:tx>
            <c:v>Market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[0]!Excess_Market_Returns</c:f>
              <c:numCache>
                <c:formatCode>0.00%</c:formatCode>
                <c:ptCount val="60"/>
                <c:pt idx="0">
                  <c:v>-9.2214856924096145E-2</c:v>
                </c:pt>
                <c:pt idx="1">
                  <c:v>7.8101572429253363E-2</c:v>
                </c:pt>
                <c:pt idx="2">
                  <c:v>3.0091780607755921E-2</c:v>
                </c:pt>
                <c:pt idx="3">
                  <c:v>1.7397998316683178E-2</c:v>
                </c:pt>
                <c:pt idx="4">
                  <c:v>3.8464296420135435E-2</c:v>
                </c:pt>
                <c:pt idx="5">
                  <c:v>-6.5573027506824949E-2</c:v>
                </c:pt>
                <c:pt idx="6">
                  <c:v>6.8518378260772311E-2</c:v>
                </c:pt>
                <c:pt idx="7">
                  <c:v>1.2556455662280157E-2</c:v>
                </c:pt>
                <c:pt idx="8">
                  <c:v>-1.7516366088397375E-2</c:v>
                </c:pt>
                <c:pt idx="9">
                  <c:v>1.6960697955149356E-2</c:v>
                </c:pt>
                <c:pt idx="10">
                  <c:v>2.0067324877106399E-2</c:v>
                </c:pt>
                <c:pt idx="11">
                  <c:v>3.4974039052051625E-2</c:v>
                </c:pt>
                <c:pt idx="12">
                  <c:v>2.8832848232194508E-2</c:v>
                </c:pt>
                <c:pt idx="13">
                  <c:v>-1.625486007372019E-3</c:v>
                </c:pt>
                <c:pt idx="14">
                  <c:v>-8.361872996489092E-2</c:v>
                </c:pt>
                <c:pt idx="15">
                  <c:v>-0.1247218643801368</c:v>
                </c:pt>
                <c:pt idx="16">
                  <c:v>0.12815236658316262</c:v>
                </c:pt>
                <c:pt idx="17">
                  <c:v>4.7544125167376564E-2</c:v>
                </c:pt>
                <c:pt idx="18">
                  <c:v>1.9779877771372762E-2</c:v>
                </c:pt>
                <c:pt idx="19">
                  <c:v>5.6276837810633577E-2</c:v>
                </c:pt>
                <c:pt idx="20">
                  <c:v>7.1804829682211455E-2</c:v>
                </c:pt>
                <c:pt idx="21">
                  <c:v>-3.8063860814142127E-2</c:v>
                </c:pt>
                <c:pt idx="22">
                  <c:v>-2.6659313111224457E-2</c:v>
                </c:pt>
                <c:pt idx="23">
                  <c:v>0.10939695830437944</c:v>
                </c:pt>
                <c:pt idx="24">
                  <c:v>3.8381900395160991E-2</c:v>
                </c:pt>
                <c:pt idx="25">
                  <c:v>-1.0162873178810098E-2</c:v>
                </c:pt>
                <c:pt idx="26">
                  <c:v>2.7516165332857723E-2</c:v>
                </c:pt>
                <c:pt idx="27">
                  <c:v>4.3762222368628215E-2</c:v>
                </c:pt>
                <c:pt idx="28">
                  <c:v>5.336073474718641E-2</c:v>
                </c:pt>
                <c:pt idx="29">
                  <c:v>6.9758660822110425E-3</c:v>
                </c:pt>
                <c:pt idx="30">
                  <c:v>2.3337057379547336E-2</c:v>
                </c:pt>
                <c:pt idx="31">
                  <c:v>2.3712691597765474E-2</c:v>
                </c:pt>
                <c:pt idx="32">
                  <c:v>3.0363971216025357E-2</c:v>
                </c:pt>
                <c:pt idx="33">
                  <c:v>-4.6534384560262376E-2</c:v>
                </c:pt>
                <c:pt idx="34">
                  <c:v>7.0003024135345954E-2</c:v>
                </c:pt>
                <c:pt idx="35">
                  <c:v>-6.978816771289878E-3</c:v>
                </c:pt>
                <c:pt idx="36">
                  <c:v>4.4724739546552678E-2</c:v>
                </c:pt>
                <c:pt idx="37">
                  <c:v>-5.1796823274955751E-2</c:v>
                </c:pt>
                <c:pt idx="38">
                  <c:v>-2.9967174801898991E-2</c:v>
                </c:pt>
                <c:pt idx="39">
                  <c:v>3.7080008915382059E-2</c:v>
                </c:pt>
                <c:pt idx="40">
                  <c:v>-8.7343292283567658E-2</c:v>
                </c:pt>
                <c:pt idx="41">
                  <c:v>1.5257062106290807E-3</c:v>
                </c:pt>
                <c:pt idx="42">
                  <c:v>-8.3152005715859803E-2</c:v>
                </c:pt>
                <c:pt idx="43">
                  <c:v>9.1137806256721521E-2</c:v>
                </c:pt>
                <c:pt idx="44">
                  <c:v>-4.2631356308831275E-2</c:v>
                </c:pt>
                <c:pt idx="45">
                  <c:v>-9.4099512563258089E-2</c:v>
                </c:pt>
                <c:pt idx="46">
                  <c:v>7.863628704719372E-2</c:v>
                </c:pt>
                <c:pt idx="47">
                  <c:v>5.2776417296328204E-2</c:v>
                </c:pt>
                <c:pt idx="48">
                  <c:v>-6.1006324421909758E-2</c:v>
                </c:pt>
                <c:pt idx="49">
                  <c:v>5.9400946846954655E-2</c:v>
                </c:pt>
                <c:pt idx="50">
                  <c:v>-2.8216451293237667E-2</c:v>
                </c:pt>
                <c:pt idx="51">
                  <c:v>3.2839309299747627E-2</c:v>
                </c:pt>
                <c:pt idx="52">
                  <c:v>1.1658914894899879E-2</c:v>
                </c:pt>
                <c:pt idx="53">
                  <c:v>7.2182780132941642E-4</c:v>
                </c:pt>
                <c:pt idx="54">
                  <c:v>6.1675546772891332E-2</c:v>
                </c:pt>
                <c:pt idx="55">
                  <c:v>2.7757873197157123E-2</c:v>
                </c:pt>
                <c:pt idx="56">
                  <c:v>-2.0487783709021979E-2</c:v>
                </c:pt>
                <c:pt idx="57">
                  <c:v>-5.2278193308121432E-2</c:v>
                </c:pt>
                <c:pt idx="58">
                  <c:v>-2.5651870010403699E-2</c:v>
                </c:pt>
                <c:pt idx="59">
                  <c:v>8.6692527137640474E-2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5-44A3-8A6A-CFAB3C0B2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970288"/>
        <c:axId val="511975384"/>
      </c:lineChart>
      <c:dateAx>
        <c:axId val="511970288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crossAx val="511975384"/>
        <c:crossesAt val="-0.15000000000000013"/>
        <c:auto val="1"/>
        <c:lblOffset val="100"/>
        <c:baseTimeUnit val="months"/>
      </c:dateAx>
      <c:valAx>
        <c:axId val="5119753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119702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Excess Return Market Model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5542235345581803"/>
                  <c:y val="-0.20158573928258969"/>
                </c:manualLayout>
              </c:layout>
              <c:numFmt formatCode="General" sourceLinked="0"/>
            </c:trendlineLbl>
          </c:trendline>
          <c:xVal>
            <c:numRef>
              <c:f>[0]!Excess_Market_Returns</c:f>
              <c:numCache>
                <c:formatCode>0.00%</c:formatCode>
                <c:ptCount val="60"/>
                <c:pt idx="0">
                  <c:v>-9.2214856924096145E-2</c:v>
                </c:pt>
                <c:pt idx="1">
                  <c:v>7.8101572429253363E-2</c:v>
                </c:pt>
                <c:pt idx="2">
                  <c:v>3.0091780607755921E-2</c:v>
                </c:pt>
                <c:pt idx="3">
                  <c:v>1.7397998316683178E-2</c:v>
                </c:pt>
                <c:pt idx="4">
                  <c:v>3.8464296420135435E-2</c:v>
                </c:pt>
                <c:pt idx="5">
                  <c:v>-6.5573027506824949E-2</c:v>
                </c:pt>
                <c:pt idx="6">
                  <c:v>6.8518378260772311E-2</c:v>
                </c:pt>
                <c:pt idx="7">
                  <c:v>1.2556455662280157E-2</c:v>
                </c:pt>
                <c:pt idx="8">
                  <c:v>-1.7516366088397375E-2</c:v>
                </c:pt>
                <c:pt idx="9">
                  <c:v>1.6960697955149356E-2</c:v>
                </c:pt>
                <c:pt idx="10">
                  <c:v>2.0067324877106399E-2</c:v>
                </c:pt>
                <c:pt idx="11">
                  <c:v>3.4974039052051625E-2</c:v>
                </c:pt>
                <c:pt idx="12">
                  <c:v>2.8832848232194508E-2</c:v>
                </c:pt>
                <c:pt idx="13">
                  <c:v>-1.625486007372019E-3</c:v>
                </c:pt>
                <c:pt idx="14">
                  <c:v>-8.361872996489092E-2</c:v>
                </c:pt>
                <c:pt idx="15">
                  <c:v>-0.1247218643801368</c:v>
                </c:pt>
                <c:pt idx="16">
                  <c:v>0.12815236658316262</c:v>
                </c:pt>
                <c:pt idx="17">
                  <c:v>4.7544125167376564E-2</c:v>
                </c:pt>
                <c:pt idx="18">
                  <c:v>1.9779877771372762E-2</c:v>
                </c:pt>
                <c:pt idx="19">
                  <c:v>5.6276837810633577E-2</c:v>
                </c:pt>
                <c:pt idx="20">
                  <c:v>7.1804829682211455E-2</c:v>
                </c:pt>
                <c:pt idx="21">
                  <c:v>-3.8063860814142127E-2</c:v>
                </c:pt>
                <c:pt idx="22">
                  <c:v>-2.6659313111224457E-2</c:v>
                </c:pt>
                <c:pt idx="23">
                  <c:v>0.10939695830437944</c:v>
                </c:pt>
                <c:pt idx="24">
                  <c:v>3.8381900395160991E-2</c:v>
                </c:pt>
                <c:pt idx="25">
                  <c:v>-1.0162873178810098E-2</c:v>
                </c:pt>
                <c:pt idx="26">
                  <c:v>2.7516165332857723E-2</c:v>
                </c:pt>
                <c:pt idx="27">
                  <c:v>4.3762222368628215E-2</c:v>
                </c:pt>
                <c:pt idx="28">
                  <c:v>5.336073474718641E-2</c:v>
                </c:pt>
                <c:pt idx="29">
                  <c:v>6.9758660822110425E-3</c:v>
                </c:pt>
                <c:pt idx="30">
                  <c:v>2.3337057379547336E-2</c:v>
                </c:pt>
                <c:pt idx="31">
                  <c:v>2.3712691597765474E-2</c:v>
                </c:pt>
                <c:pt idx="32">
                  <c:v>3.0363971216025357E-2</c:v>
                </c:pt>
                <c:pt idx="33">
                  <c:v>-4.6534384560262376E-2</c:v>
                </c:pt>
                <c:pt idx="34">
                  <c:v>7.0003024135345954E-2</c:v>
                </c:pt>
                <c:pt idx="35">
                  <c:v>-6.978816771289878E-3</c:v>
                </c:pt>
                <c:pt idx="36">
                  <c:v>4.4724739546552678E-2</c:v>
                </c:pt>
                <c:pt idx="37">
                  <c:v>-5.1796823274955751E-2</c:v>
                </c:pt>
                <c:pt idx="38">
                  <c:v>-2.9967174801898991E-2</c:v>
                </c:pt>
                <c:pt idx="39">
                  <c:v>3.7080008915382059E-2</c:v>
                </c:pt>
                <c:pt idx="40">
                  <c:v>-8.7343292283567658E-2</c:v>
                </c:pt>
                <c:pt idx="41">
                  <c:v>1.5257062106290807E-3</c:v>
                </c:pt>
                <c:pt idx="42">
                  <c:v>-8.3152005715859803E-2</c:v>
                </c:pt>
                <c:pt idx="43">
                  <c:v>9.1137806256721521E-2</c:v>
                </c:pt>
                <c:pt idx="44">
                  <c:v>-4.2631356308831275E-2</c:v>
                </c:pt>
                <c:pt idx="45">
                  <c:v>-9.4099512563258089E-2</c:v>
                </c:pt>
                <c:pt idx="46">
                  <c:v>7.863628704719372E-2</c:v>
                </c:pt>
                <c:pt idx="47">
                  <c:v>5.2776417296328204E-2</c:v>
                </c:pt>
                <c:pt idx="48">
                  <c:v>-6.1006324421909758E-2</c:v>
                </c:pt>
                <c:pt idx="49">
                  <c:v>5.9400946846954655E-2</c:v>
                </c:pt>
                <c:pt idx="50">
                  <c:v>-2.8216451293237667E-2</c:v>
                </c:pt>
                <c:pt idx="51">
                  <c:v>3.2839309299747627E-2</c:v>
                </c:pt>
                <c:pt idx="52">
                  <c:v>1.1658914894899879E-2</c:v>
                </c:pt>
                <c:pt idx="53">
                  <c:v>7.2182780132941642E-4</c:v>
                </c:pt>
                <c:pt idx="54">
                  <c:v>6.1675546772891332E-2</c:v>
                </c:pt>
                <c:pt idx="55">
                  <c:v>2.7757873197157123E-2</c:v>
                </c:pt>
                <c:pt idx="56">
                  <c:v>-2.0487783709021979E-2</c:v>
                </c:pt>
                <c:pt idx="57">
                  <c:v>-5.2278193308121432E-2</c:v>
                </c:pt>
                <c:pt idx="58">
                  <c:v>-2.5651870010403699E-2</c:v>
                </c:pt>
                <c:pt idx="59">
                  <c:v>8.6692527137640474E-2</c:v>
                </c:pt>
              </c:numCache>
            </c:numRef>
          </c:xVal>
          <c:yVal>
            <c:numRef>
              <c:f>[0]!Excess_Security_Returns</c:f>
              <c:numCache>
                <c:formatCode>0.00%</c:formatCode>
                <c:ptCount val="60"/>
                <c:pt idx="0">
                  <c:v>-0.28321996402877697</c:v>
                </c:pt>
                <c:pt idx="1">
                  <c:v>0.18315185185185182</c:v>
                </c:pt>
                <c:pt idx="2">
                  <c:v>0.21588873873873873</c:v>
                </c:pt>
                <c:pt idx="3">
                  <c:v>-0.10050767452612112</c:v>
                </c:pt>
                <c:pt idx="4">
                  <c:v>-6.4332692307692355E-2</c:v>
                </c:pt>
                <c:pt idx="5">
                  <c:v>-0.19398562346185397</c:v>
                </c:pt>
                <c:pt idx="6">
                  <c:v>0.1361127326565145</c:v>
                </c:pt>
                <c:pt idx="7">
                  <c:v>0.30059189711567036</c:v>
                </c:pt>
                <c:pt idx="8">
                  <c:v>-0.33044212328767114</c:v>
                </c:pt>
                <c:pt idx="9">
                  <c:v>0.16049489795918365</c:v>
                </c:pt>
                <c:pt idx="10">
                  <c:v>4.6696305238513224E-2</c:v>
                </c:pt>
                <c:pt idx="11">
                  <c:v>-2.1425502512562832E-2</c:v>
                </c:pt>
                <c:pt idx="12">
                  <c:v>0.15676965811965826</c:v>
                </c:pt>
                <c:pt idx="13">
                  <c:v>7.8471463714637146E-2</c:v>
                </c:pt>
                <c:pt idx="14">
                  <c:v>-0.19542166780587844</c:v>
                </c:pt>
                <c:pt idx="15">
                  <c:v>-0.25396490670059363</c:v>
                </c:pt>
                <c:pt idx="16">
                  <c:v>-1.0257330684827832E-2</c:v>
                </c:pt>
                <c:pt idx="17">
                  <c:v>5.6109327217125401E-2</c:v>
                </c:pt>
                <c:pt idx="18">
                  <c:v>4.9837377850162762E-2</c:v>
                </c:pt>
                <c:pt idx="19">
                  <c:v>0.1488058341951051</c:v>
                </c:pt>
                <c:pt idx="20">
                  <c:v>-3.2478240324032355E-2</c:v>
                </c:pt>
                <c:pt idx="21">
                  <c:v>8.830542635658907E-2</c:v>
                </c:pt>
                <c:pt idx="22">
                  <c:v>0.1768564102564103</c:v>
                </c:pt>
                <c:pt idx="23">
                  <c:v>0.12484255628177202</c:v>
                </c:pt>
                <c:pt idx="24">
                  <c:v>0.12646664514740694</c:v>
                </c:pt>
                <c:pt idx="25">
                  <c:v>3.8328746605802377E-2</c:v>
                </c:pt>
                <c:pt idx="26">
                  <c:v>0.11473194730737978</c:v>
                </c:pt>
                <c:pt idx="27">
                  <c:v>-1.3894768290687969E-2</c:v>
                </c:pt>
                <c:pt idx="28">
                  <c:v>7.7300853413654516E-2</c:v>
                </c:pt>
                <c:pt idx="29">
                  <c:v>-1.165791449128213E-2</c:v>
                </c:pt>
                <c:pt idx="30">
                  <c:v>-5.2342093462223412E-2</c:v>
                </c:pt>
                <c:pt idx="31">
                  <c:v>8.055529850746268E-2</c:v>
                </c:pt>
                <c:pt idx="32">
                  <c:v>-1.7076612202345555E-2</c:v>
                </c:pt>
                <c:pt idx="33">
                  <c:v>-0.13070420374707259</c:v>
                </c:pt>
                <c:pt idx="34">
                  <c:v>0.1750494347220421</c:v>
                </c:pt>
                <c:pt idx="35">
                  <c:v>-2.7560317630000872E-2</c:v>
                </c:pt>
                <c:pt idx="36">
                  <c:v>1.6409984276362675E-2</c:v>
                </c:pt>
                <c:pt idx="37">
                  <c:v>-2.9734556107817979E-2</c:v>
                </c:pt>
                <c:pt idx="38">
                  <c:v>0.19404765774378577</c:v>
                </c:pt>
                <c:pt idx="39">
                  <c:v>-0.11093875100080065</c:v>
                </c:pt>
                <c:pt idx="40">
                  <c:v>9.4410341192496292E-2</c:v>
                </c:pt>
                <c:pt idx="41">
                  <c:v>3.3011371862869975E-2</c:v>
                </c:pt>
                <c:pt idx="42">
                  <c:v>-0.11167524770168867</c:v>
                </c:pt>
                <c:pt idx="43">
                  <c:v>3.7894417077175793E-2</c:v>
                </c:pt>
                <c:pt idx="44">
                  <c:v>-4.8401722131391364E-2</c:v>
                </c:pt>
                <c:pt idx="45">
                  <c:v>-0.14576129548999567</c:v>
                </c:pt>
                <c:pt idx="46">
                  <c:v>-1.2691394432871959E-3</c:v>
                </c:pt>
                <c:pt idx="47">
                  <c:v>-4.1610392326057927E-2</c:v>
                </c:pt>
                <c:pt idx="48">
                  <c:v>-2.4784974401170265E-2</c:v>
                </c:pt>
                <c:pt idx="49">
                  <c:v>0.14342759715994019</c:v>
                </c:pt>
                <c:pt idx="50">
                  <c:v>-0.12453998635011344</c:v>
                </c:pt>
                <c:pt idx="51">
                  <c:v>1.9471303501945623E-2</c:v>
                </c:pt>
                <c:pt idx="52">
                  <c:v>-2.6220505160239008E-2</c:v>
                </c:pt>
                <c:pt idx="53">
                  <c:v>-3.640277777777777E-2</c:v>
                </c:pt>
                <c:pt idx="54">
                  <c:v>0.11794353819643882</c:v>
                </c:pt>
                <c:pt idx="55">
                  <c:v>8.5704874271330181E-2</c:v>
                </c:pt>
                <c:pt idx="56">
                  <c:v>3.5808969031720012E-2</c:v>
                </c:pt>
                <c:pt idx="57">
                  <c:v>-1.0466380866426062E-2</c:v>
                </c:pt>
                <c:pt idx="58">
                  <c:v>-0.13853334616848181</c:v>
                </c:pt>
                <c:pt idx="59">
                  <c:v>-8.8262054507336624E-3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5-42C2-B7C2-B538D4B2A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73424"/>
        <c:axId val="511970680"/>
      </c:scatterChart>
      <c:valAx>
        <c:axId val="511973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Return</a:t>
                </a:r>
              </a:p>
            </c:rich>
          </c:tx>
          <c:layout>
            <c:manualLayout>
              <c:xMode val="edge"/>
              <c:yMode val="edge"/>
              <c:x val="0.71989916885389349"/>
              <c:y val="0.64256926217556154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70680"/>
        <c:crosses val="autoZero"/>
        <c:crossBetween val="midCat"/>
      </c:valAx>
      <c:valAx>
        <c:axId val="511970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Security Return</a:t>
                </a:r>
              </a:p>
            </c:rich>
          </c:tx>
          <c:layout>
            <c:manualLayout>
              <c:xMode val="edge"/>
              <c:yMode val="edge"/>
              <c:x val="0.33611111111111119"/>
              <c:y val="0.23298046077573639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73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Return Market Model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4439391951006122"/>
                  <c:y val="-0.20341097987751536"/>
                </c:manualLayout>
              </c:layout>
              <c:numFmt formatCode="General" sourceLinked="0"/>
            </c:trendlineLbl>
          </c:trendline>
          <c:xVal>
            <c:numRef>
              <c:f>[0]!Total_Market_Returns</c:f>
              <c:numCache>
                <c:formatCode>0.00%</c:formatCode>
                <c:ptCount val="60"/>
                <c:pt idx="0">
                  <c:v>-9.0289856924096148E-2</c:v>
                </c:pt>
                <c:pt idx="1">
                  <c:v>8.0134905762586695E-2</c:v>
                </c:pt>
                <c:pt idx="2">
                  <c:v>3.2108447274422587E-2</c:v>
                </c:pt>
                <c:pt idx="3">
                  <c:v>1.9431331650016512E-2</c:v>
                </c:pt>
                <c:pt idx="4">
                  <c:v>4.0489296420135434E-2</c:v>
                </c:pt>
                <c:pt idx="5">
                  <c:v>-6.354802750682495E-2</c:v>
                </c:pt>
                <c:pt idx="6">
                  <c:v>7.0476711594105651E-2</c:v>
                </c:pt>
                <c:pt idx="7">
                  <c:v>1.4373122328946823E-2</c:v>
                </c:pt>
                <c:pt idx="8">
                  <c:v>-1.5841366088397375E-2</c:v>
                </c:pt>
                <c:pt idx="9">
                  <c:v>1.8710697955149357E-2</c:v>
                </c:pt>
                <c:pt idx="10">
                  <c:v>2.1658991543773067E-2</c:v>
                </c:pt>
                <c:pt idx="11">
                  <c:v>3.6299039052051625E-2</c:v>
                </c:pt>
                <c:pt idx="12">
                  <c:v>3.0182848232194508E-2</c:v>
                </c:pt>
                <c:pt idx="13">
                  <c:v>-3.9215267403868565E-4</c:v>
                </c:pt>
                <c:pt idx="14">
                  <c:v>-8.2318729964890924E-2</c:v>
                </c:pt>
                <c:pt idx="15">
                  <c:v>-0.12351353104680346</c:v>
                </c:pt>
                <c:pt idx="16">
                  <c:v>0.12819403324982928</c:v>
                </c:pt>
                <c:pt idx="17">
                  <c:v>4.7627458500709895E-2</c:v>
                </c:pt>
                <c:pt idx="18">
                  <c:v>1.9888211104706094E-2</c:v>
                </c:pt>
                <c:pt idx="19">
                  <c:v>5.6385171143966913E-2</c:v>
                </c:pt>
                <c:pt idx="20">
                  <c:v>7.187982968221146E-2</c:v>
                </c:pt>
                <c:pt idx="21">
                  <c:v>-3.799719414747546E-2</c:v>
                </c:pt>
                <c:pt idx="22">
                  <c:v>-2.6592646444557791E-2</c:v>
                </c:pt>
                <c:pt idx="23">
                  <c:v>0.10946362497104611</c:v>
                </c:pt>
                <c:pt idx="24">
                  <c:v>3.8448567061827657E-2</c:v>
                </c:pt>
                <c:pt idx="25">
                  <c:v>-1.0096206512143432E-2</c:v>
                </c:pt>
                <c:pt idx="26">
                  <c:v>2.7574498666191057E-2</c:v>
                </c:pt>
                <c:pt idx="27">
                  <c:v>4.3795555701961551E-2</c:v>
                </c:pt>
                <c:pt idx="28">
                  <c:v>5.3369068080519742E-2</c:v>
                </c:pt>
                <c:pt idx="29">
                  <c:v>6.9841994155443758E-3</c:v>
                </c:pt>
                <c:pt idx="30">
                  <c:v>2.3345390712880668E-2</c:v>
                </c:pt>
                <c:pt idx="31">
                  <c:v>2.3754358264432139E-2</c:v>
                </c:pt>
                <c:pt idx="32">
                  <c:v>3.0405637882692023E-2</c:v>
                </c:pt>
                <c:pt idx="33">
                  <c:v>-4.6509384560262379E-2</c:v>
                </c:pt>
                <c:pt idx="34">
                  <c:v>7.0061357468679281E-2</c:v>
                </c:pt>
                <c:pt idx="35">
                  <c:v>-6.9288167712898783E-3</c:v>
                </c:pt>
                <c:pt idx="36">
                  <c:v>4.4816406213219341E-2</c:v>
                </c:pt>
                <c:pt idx="37">
                  <c:v>-5.174682327495575E-2</c:v>
                </c:pt>
                <c:pt idx="38">
                  <c:v>-2.994217480189899E-2</c:v>
                </c:pt>
                <c:pt idx="39">
                  <c:v>3.7130008915382061E-2</c:v>
                </c:pt>
                <c:pt idx="40">
                  <c:v>-8.7201625616900993E-2</c:v>
                </c:pt>
                <c:pt idx="41">
                  <c:v>1.8340395439624142E-3</c:v>
                </c:pt>
                <c:pt idx="42">
                  <c:v>-8.2543672382526467E-2</c:v>
                </c:pt>
                <c:pt idx="43">
                  <c:v>9.2204472923388181E-2</c:v>
                </c:pt>
                <c:pt idx="44">
                  <c:v>-4.0781356308831278E-2</c:v>
                </c:pt>
                <c:pt idx="45">
                  <c:v>-9.2099512563258087E-2</c:v>
                </c:pt>
                <c:pt idx="46">
                  <c:v>8.0961287047193714E-2</c:v>
                </c:pt>
                <c:pt idx="47">
                  <c:v>5.5884750629661535E-2</c:v>
                </c:pt>
                <c:pt idx="48">
                  <c:v>-5.761465775524309E-2</c:v>
                </c:pt>
                <c:pt idx="49">
                  <c:v>6.2834280180287985E-2</c:v>
                </c:pt>
                <c:pt idx="50">
                  <c:v>-2.4399784626571001E-2</c:v>
                </c:pt>
                <c:pt idx="51">
                  <c:v>3.671430929974763E-2</c:v>
                </c:pt>
                <c:pt idx="52">
                  <c:v>1.560891489489988E-2</c:v>
                </c:pt>
                <c:pt idx="53">
                  <c:v>4.3468278013294162E-3</c:v>
                </c:pt>
                <c:pt idx="54">
                  <c:v>6.6075546772891333E-2</c:v>
                </c:pt>
                <c:pt idx="55">
                  <c:v>3.2124539863823791E-2</c:v>
                </c:pt>
                <c:pt idx="56">
                  <c:v>-1.5921117042355312E-2</c:v>
                </c:pt>
                <c:pt idx="57">
                  <c:v>-4.7678193308121432E-2</c:v>
                </c:pt>
                <c:pt idx="58">
                  <c:v>-2.1026870010403698E-2</c:v>
                </c:pt>
                <c:pt idx="59">
                  <c:v>9.132586047097381E-2</c:v>
                </c:pt>
              </c:numCache>
            </c:numRef>
          </c:xVal>
          <c:yVal>
            <c:numRef>
              <c:f>[0]!Total_Security_Returns</c:f>
              <c:numCache>
                <c:formatCode>0.00%</c:formatCode>
                <c:ptCount val="60"/>
                <c:pt idx="0">
                  <c:v>-0.28129496402877696</c:v>
                </c:pt>
                <c:pt idx="1">
                  <c:v>0.18518518518518515</c:v>
                </c:pt>
                <c:pt idx="2">
                  <c:v>0.2179054054054054</c:v>
                </c:pt>
                <c:pt idx="3">
                  <c:v>-9.8474341192787793E-2</c:v>
                </c:pt>
                <c:pt idx="4">
                  <c:v>-6.2307692307692349E-2</c:v>
                </c:pt>
                <c:pt idx="5">
                  <c:v>-0.19196062346185397</c:v>
                </c:pt>
                <c:pt idx="6">
                  <c:v>0.13807106598984784</c:v>
                </c:pt>
                <c:pt idx="7">
                  <c:v>0.30240856378233705</c:v>
                </c:pt>
                <c:pt idx="8">
                  <c:v>-0.32876712328767116</c:v>
                </c:pt>
                <c:pt idx="9">
                  <c:v>0.16224489795918365</c:v>
                </c:pt>
                <c:pt idx="10">
                  <c:v>4.8287971905179888E-2</c:v>
                </c:pt>
                <c:pt idx="11">
                  <c:v>-2.0100502512562832E-2</c:v>
                </c:pt>
                <c:pt idx="12">
                  <c:v>0.15811965811965825</c:v>
                </c:pt>
                <c:pt idx="13">
                  <c:v>7.9704797047970483E-2</c:v>
                </c:pt>
                <c:pt idx="14">
                  <c:v>-0.19412166780587845</c:v>
                </c:pt>
                <c:pt idx="15">
                  <c:v>-0.25275657336726032</c:v>
                </c:pt>
                <c:pt idx="16">
                  <c:v>-1.0215664018161165E-2</c:v>
                </c:pt>
                <c:pt idx="17">
                  <c:v>5.6192660550458733E-2</c:v>
                </c:pt>
                <c:pt idx="18">
                  <c:v>4.9945711183496097E-2</c:v>
                </c:pt>
                <c:pt idx="19">
                  <c:v>0.14891416752843842</c:v>
                </c:pt>
                <c:pt idx="20">
                  <c:v>-3.2403240324032356E-2</c:v>
                </c:pt>
                <c:pt idx="21">
                  <c:v>8.8372093023255743E-2</c:v>
                </c:pt>
                <c:pt idx="22">
                  <c:v>0.17692307692307696</c:v>
                </c:pt>
                <c:pt idx="23">
                  <c:v>0.12490922294843869</c:v>
                </c:pt>
                <c:pt idx="24">
                  <c:v>0.1265333118140736</c:v>
                </c:pt>
                <c:pt idx="25">
                  <c:v>3.8395413272469044E-2</c:v>
                </c:pt>
                <c:pt idx="26">
                  <c:v>0.1147902806407131</c:v>
                </c:pt>
                <c:pt idx="27">
                  <c:v>-1.3861434957354635E-2</c:v>
                </c:pt>
                <c:pt idx="28">
                  <c:v>7.7309186746987849E-2</c:v>
                </c:pt>
                <c:pt idx="29">
                  <c:v>-1.1649581157948796E-2</c:v>
                </c:pt>
                <c:pt idx="30">
                  <c:v>-5.2333760128890079E-2</c:v>
                </c:pt>
                <c:pt idx="31">
                  <c:v>8.0596965174129342E-2</c:v>
                </c:pt>
                <c:pt idx="32">
                  <c:v>-1.7034945535678889E-2</c:v>
                </c:pt>
                <c:pt idx="33">
                  <c:v>-0.13067920374707259</c:v>
                </c:pt>
                <c:pt idx="34">
                  <c:v>0.17510776805537542</c:v>
                </c:pt>
                <c:pt idx="35">
                  <c:v>-2.751031763000087E-2</c:v>
                </c:pt>
                <c:pt idx="36">
                  <c:v>1.6501650943029342E-2</c:v>
                </c:pt>
                <c:pt idx="37">
                  <c:v>-2.9684556107817978E-2</c:v>
                </c:pt>
                <c:pt idx="38">
                  <c:v>0.19407265774378576</c:v>
                </c:pt>
                <c:pt idx="39">
                  <c:v>-0.11088875100080066</c:v>
                </c:pt>
                <c:pt idx="40">
                  <c:v>9.4552007859162956E-2</c:v>
                </c:pt>
                <c:pt idx="41">
                  <c:v>3.3319705196203309E-2</c:v>
                </c:pt>
                <c:pt idx="42">
                  <c:v>-0.11106691436835534</c:v>
                </c:pt>
                <c:pt idx="43">
                  <c:v>3.896108374384246E-2</c:v>
                </c:pt>
                <c:pt idx="44">
                  <c:v>-4.6551722131391367E-2</c:v>
                </c:pt>
                <c:pt idx="45">
                  <c:v>-0.14376129548999567</c:v>
                </c:pt>
                <c:pt idx="46">
                  <c:v>1.0558605567128044E-3</c:v>
                </c:pt>
                <c:pt idx="47">
                  <c:v>-3.8502058992724596E-2</c:v>
                </c:pt>
                <c:pt idx="48">
                  <c:v>-2.1393307734503597E-2</c:v>
                </c:pt>
                <c:pt idx="49">
                  <c:v>0.14686093049327353</c:v>
                </c:pt>
                <c:pt idx="50">
                  <c:v>-0.12072331968344678</c:v>
                </c:pt>
                <c:pt idx="51">
                  <c:v>2.3346303501945623E-2</c:v>
                </c:pt>
                <c:pt idx="52">
                  <c:v>-2.2270505160239009E-2</c:v>
                </c:pt>
                <c:pt idx="53">
                  <c:v>-3.2777777777777767E-2</c:v>
                </c:pt>
                <c:pt idx="54">
                  <c:v>0.12234353819643883</c:v>
                </c:pt>
                <c:pt idx="55">
                  <c:v>9.0071540937996852E-2</c:v>
                </c:pt>
                <c:pt idx="56">
                  <c:v>4.0375635698386675E-2</c:v>
                </c:pt>
                <c:pt idx="57">
                  <c:v>-5.866380866426062E-3</c:v>
                </c:pt>
                <c:pt idx="58">
                  <c:v>-0.13390834616848182</c:v>
                </c:pt>
                <c:pt idx="59">
                  <c:v>-4.1928721174003302E-3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8-4F27-BADC-C0AC53BB2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76952"/>
        <c:axId val="511975776"/>
      </c:scatterChart>
      <c:valAx>
        <c:axId val="511976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Return</a:t>
                </a:r>
              </a:p>
            </c:rich>
          </c:tx>
          <c:layout>
            <c:manualLayout>
              <c:xMode val="edge"/>
              <c:yMode val="edge"/>
              <c:x val="0.71989916885389349"/>
              <c:y val="0.637939632545932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75776"/>
        <c:crosses val="autoZero"/>
        <c:crossBetween val="midCat"/>
      </c:valAx>
      <c:valAx>
        <c:axId val="5119757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Security Return</a:t>
                </a:r>
              </a:p>
            </c:rich>
          </c:tx>
          <c:layout>
            <c:manualLayout>
              <c:xMode val="edge"/>
              <c:yMode val="edge"/>
              <c:x val="0.33888888888888907"/>
              <c:y val="0.29784120734908137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76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/>
          <a:lstStyle/>
          <a:p>
            <a:pPr>
              <a:defRPr/>
            </a:pPr>
            <a:r>
              <a:rPr lang="en-US"/>
              <a:t>Total Returns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Security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[0]!Total_Security_Returns</c:f>
              <c:numCache>
                <c:formatCode>0.00%</c:formatCode>
                <c:ptCount val="60"/>
                <c:pt idx="0">
                  <c:v>-0.28129496402877696</c:v>
                </c:pt>
                <c:pt idx="1">
                  <c:v>0.18518518518518515</c:v>
                </c:pt>
                <c:pt idx="2">
                  <c:v>0.2179054054054054</c:v>
                </c:pt>
                <c:pt idx="3">
                  <c:v>-9.8474341192787793E-2</c:v>
                </c:pt>
                <c:pt idx="4">
                  <c:v>-6.2307692307692349E-2</c:v>
                </c:pt>
                <c:pt idx="5">
                  <c:v>-0.19196062346185397</c:v>
                </c:pt>
                <c:pt idx="6">
                  <c:v>0.13807106598984784</c:v>
                </c:pt>
                <c:pt idx="7">
                  <c:v>0.30240856378233705</c:v>
                </c:pt>
                <c:pt idx="8">
                  <c:v>-0.32876712328767116</c:v>
                </c:pt>
                <c:pt idx="9">
                  <c:v>0.16224489795918365</c:v>
                </c:pt>
                <c:pt idx="10">
                  <c:v>4.8287971905179888E-2</c:v>
                </c:pt>
                <c:pt idx="11">
                  <c:v>-2.0100502512562832E-2</c:v>
                </c:pt>
                <c:pt idx="12">
                  <c:v>0.15811965811965825</c:v>
                </c:pt>
                <c:pt idx="13">
                  <c:v>7.9704797047970483E-2</c:v>
                </c:pt>
                <c:pt idx="14">
                  <c:v>-0.19412166780587845</c:v>
                </c:pt>
                <c:pt idx="15">
                  <c:v>-0.25275657336726032</c:v>
                </c:pt>
                <c:pt idx="16">
                  <c:v>-1.0215664018161165E-2</c:v>
                </c:pt>
                <c:pt idx="17">
                  <c:v>5.6192660550458733E-2</c:v>
                </c:pt>
                <c:pt idx="18">
                  <c:v>4.9945711183496097E-2</c:v>
                </c:pt>
                <c:pt idx="19">
                  <c:v>0.14891416752843842</c:v>
                </c:pt>
                <c:pt idx="20">
                  <c:v>-3.2403240324032356E-2</c:v>
                </c:pt>
                <c:pt idx="21">
                  <c:v>8.8372093023255743E-2</c:v>
                </c:pt>
                <c:pt idx="22">
                  <c:v>0.17692307692307696</c:v>
                </c:pt>
                <c:pt idx="23">
                  <c:v>0.12490922294843869</c:v>
                </c:pt>
                <c:pt idx="24">
                  <c:v>0.1265333118140736</c:v>
                </c:pt>
                <c:pt idx="25">
                  <c:v>3.8395413272469044E-2</c:v>
                </c:pt>
                <c:pt idx="26">
                  <c:v>0.1147902806407131</c:v>
                </c:pt>
                <c:pt idx="27">
                  <c:v>-1.3861434957354635E-2</c:v>
                </c:pt>
                <c:pt idx="28">
                  <c:v>7.7309186746987849E-2</c:v>
                </c:pt>
                <c:pt idx="29">
                  <c:v>-1.1649581157948796E-2</c:v>
                </c:pt>
                <c:pt idx="30">
                  <c:v>-5.2333760128890079E-2</c:v>
                </c:pt>
                <c:pt idx="31">
                  <c:v>8.0596965174129342E-2</c:v>
                </c:pt>
                <c:pt idx="32">
                  <c:v>-1.7034945535678889E-2</c:v>
                </c:pt>
                <c:pt idx="33">
                  <c:v>-0.13067920374707259</c:v>
                </c:pt>
                <c:pt idx="34">
                  <c:v>0.17510776805537542</c:v>
                </c:pt>
                <c:pt idx="35">
                  <c:v>-2.751031763000087E-2</c:v>
                </c:pt>
                <c:pt idx="36">
                  <c:v>1.6501650943029342E-2</c:v>
                </c:pt>
                <c:pt idx="37">
                  <c:v>-2.9684556107817978E-2</c:v>
                </c:pt>
                <c:pt idx="38">
                  <c:v>0.19407265774378576</c:v>
                </c:pt>
                <c:pt idx="39">
                  <c:v>-0.11088875100080066</c:v>
                </c:pt>
                <c:pt idx="40">
                  <c:v>9.4552007859162956E-2</c:v>
                </c:pt>
                <c:pt idx="41">
                  <c:v>3.3319705196203309E-2</c:v>
                </c:pt>
                <c:pt idx="42">
                  <c:v>-0.11106691436835534</c:v>
                </c:pt>
                <c:pt idx="43">
                  <c:v>3.896108374384246E-2</c:v>
                </c:pt>
                <c:pt idx="44">
                  <c:v>-4.6551722131391367E-2</c:v>
                </c:pt>
                <c:pt idx="45">
                  <c:v>-0.14376129548999567</c:v>
                </c:pt>
                <c:pt idx="46">
                  <c:v>1.0558605567128044E-3</c:v>
                </c:pt>
                <c:pt idx="47">
                  <c:v>-3.8502058992724596E-2</c:v>
                </c:pt>
                <c:pt idx="48">
                  <c:v>-2.1393307734503597E-2</c:v>
                </c:pt>
                <c:pt idx="49">
                  <c:v>0.14686093049327353</c:v>
                </c:pt>
                <c:pt idx="50">
                  <c:v>-0.12072331968344678</c:v>
                </c:pt>
                <c:pt idx="51">
                  <c:v>2.3346303501945623E-2</c:v>
                </c:pt>
                <c:pt idx="52">
                  <c:v>-2.2270505160239009E-2</c:v>
                </c:pt>
                <c:pt idx="53">
                  <c:v>-3.2777777777777767E-2</c:v>
                </c:pt>
                <c:pt idx="54">
                  <c:v>0.12234353819643883</c:v>
                </c:pt>
                <c:pt idx="55">
                  <c:v>9.0071540937996852E-2</c:v>
                </c:pt>
                <c:pt idx="56">
                  <c:v>4.0375635698386675E-2</c:v>
                </c:pt>
                <c:pt idx="57">
                  <c:v>-5.866380866426062E-3</c:v>
                </c:pt>
                <c:pt idx="58">
                  <c:v>-0.13390834616848182</c:v>
                </c:pt>
                <c:pt idx="59">
                  <c:v>-4.1928721174003302E-3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A-440D-901D-421428CD5B71}"/>
            </c:ext>
          </c:extLst>
        </c:ser>
        <c:ser>
          <c:idx val="1"/>
          <c:order val="1"/>
          <c:tx>
            <c:v>Market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[0]!Total_Market_Returns</c:f>
              <c:numCache>
                <c:formatCode>0.00%</c:formatCode>
                <c:ptCount val="60"/>
                <c:pt idx="0">
                  <c:v>-9.0289856924096148E-2</c:v>
                </c:pt>
                <c:pt idx="1">
                  <c:v>8.0134905762586695E-2</c:v>
                </c:pt>
                <c:pt idx="2">
                  <c:v>3.2108447274422587E-2</c:v>
                </c:pt>
                <c:pt idx="3">
                  <c:v>1.9431331650016512E-2</c:v>
                </c:pt>
                <c:pt idx="4">
                  <c:v>4.0489296420135434E-2</c:v>
                </c:pt>
                <c:pt idx="5">
                  <c:v>-6.354802750682495E-2</c:v>
                </c:pt>
                <c:pt idx="6">
                  <c:v>7.0476711594105651E-2</c:v>
                </c:pt>
                <c:pt idx="7">
                  <c:v>1.4373122328946823E-2</c:v>
                </c:pt>
                <c:pt idx="8">
                  <c:v>-1.5841366088397375E-2</c:v>
                </c:pt>
                <c:pt idx="9">
                  <c:v>1.8710697955149357E-2</c:v>
                </c:pt>
                <c:pt idx="10">
                  <c:v>2.1658991543773067E-2</c:v>
                </c:pt>
                <c:pt idx="11">
                  <c:v>3.6299039052051625E-2</c:v>
                </c:pt>
                <c:pt idx="12">
                  <c:v>3.0182848232194508E-2</c:v>
                </c:pt>
                <c:pt idx="13">
                  <c:v>-3.9215267403868565E-4</c:v>
                </c:pt>
                <c:pt idx="14">
                  <c:v>-8.2318729964890924E-2</c:v>
                </c:pt>
                <c:pt idx="15">
                  <c:v>-0.12351353104680346</c:v>
                </c:pt>
                <c:pt idx="16">
                  <c:v>0.12819403324982928</c:v>
                </c:pt>
                <c:pt idx="17">
                  <c:v>4.7627458500709895E-2</c:v>
                </c:pt>
                <c:pt idx="18">
                  <c:v>1.9888211104706094E-2</c:v>
                </c:pt>
                <c:pt idx="19">
                  <c:v>5.6385171143966913E-2</c:v>
                </c:pt>
                <c:pt idx="20">
                  <c:v>7.187982968221146E-2</c:v>
                </c:pt>
                <c:pt idx="21">
                  <c:v>-3.799719414747546E-2</c:v>
                </c:pt>
                <c:pt idx="22">
                  <c:v>-2.6592646444557791E-2</c:v>
                </c:pt>
                <c:pt idx="23">
                  <c:v>0.10946362497104611</c:v>
                </c:pt>
                <c:pt idx="24">
                  <c:v>3.8448567061827657E-2</c:v>
                </c:pt>
                <c:pt idx="25">
                  <c:v>-1.0096206512143432E-2</c:v>
                </c:pt>
                <c:pt idx="26">
                  <c:v>2.7574498666191057E-2</c:v>
                </c:pt>
                <c:pt idx="27">
                  <c:v>4.3795555701961551E-2</c:v>
                </c:pt>
                <c:pt idx="28">
                  <c:v>5.3369068080519742E-2</c:v>
                </c:pt>
                <c:pt idx="29">
                  <c:v>6.9841994155443758E-3</c:v>
                </c:pt>
                <c:pt idx="30">
                  <c:v>2.3345390712880668E-2</c:v>
                </c:pt>
                <c:pt idx="31">
                  <c:v>2.3754358264432139E-2</c:v>
                </c:pt>
                <c:pt idx="32">
                  <c:v>3.0405637882692023E-2</c:v>
                </c:pt>
                <c:pt idx="33">
                  <c:v>-4.6509384560262379E-2</c:v>
                </c:pt>
                <c:pt idx="34">
                  <c:v>7.0061357468679281E-2</c:v>
                </c:pt>
                <c:pt idx="35">
                  <c:v>-6.9288167712898783E-3</c:v>
                </c:pt>
                <c:pt idx="36">
                  <c:v>4.4816406213219341E-2</c:v>
                </c:pt>
                <c:pt idx="37">
                  <c:v>-5.174682327495575E-2</c:v>
                </c:pt>
                <c:pt idx="38">
                  <c:v>-2.994217480189899E-2</c:v>
                </c:pt>
                <c:pt idx="39">
                  <c:v>3.7130008915382061E-2</c:v>
                </c:pt>
                <c:pt idx="40">
                  <c:v>-8.7201625616900993E-2</c:v>
                </c:pt>
                <c:pt idx="41">
                  <c:v>1.8340395439624142E-3</c:v>
                </c:pt>
                <c:pt idx="42">
                  <c:v>-8.2543672382526467E-2</c:v>
                </c:pt>
                <c:pt idx="43">
                  <c:v>9.2204472923388181E-2</c:v>
                </c:pt>
                <c:pt idx="44">
                  <c:v>-4.0781356308831278E-2</c:v>
                </c:pt>
                <c:pt idx="45">
                  <c:v>-9.2099512563258087E-2</c:v>
                </c:pt>
                <c:pt idx="46">
                  <c:v>8.0961287047193714E-2</c:v>
                </c:pt>
                <c:pt idx="47">
                  <c:v>5.5884750629661535E-2</c:v>
                </c:pt>
                <c:pt idx="48">
                  <c:v>-5.761465775524309E-2</c:v>
                </c:pt>
                <c:pt idx="49">
                  <c:v>6.2834280180287985E-2</c:v>
                </c:pt>
                <c:pt idx="50">
                  <c:v>-2.4399784626571001E-2</c:v>
                </c:pt>
                <c:pt idx="51">
                  <c:v>3.671430929974763E-2</c:v>
                </c:pt>
                <c:pt idx="52">
                  <c:v>1.560891489489988E-2</c:v>
                </c:pt>
                <c:pt idx="53">
                  <c:v>4.3468278013294162E-3</c:v>
                </c:pt>
                <c:pt idx="54">
                  <c:v>6.6075546772891333E-2</c:v>
                </c:pt>
                <c:pt idx="55">
                  <c:v>3.2124539863823791E-2</c:v>
                </c:pt>
                <c:pt idx="56">
                  <c:v>-1.5921117042355312E-2</c:v>
                </c:pt>
                <c:pt idx="57">
                  <c:v>-4.7678193308121432E-2</c:v>
                </c:pt>
                <c:pt idx="58">
                  <c:v>-2.1026870010403698E-2</c:v>
                </c:pt>
                <c:pt idx="59">
                  <c:v>9.132586047097381E-2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A-440D-901D-421428CD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973032"/>
        <c:axId val="511971464"/>
      </c:lineChart>
      <c:dateAx>
        <c:axId val="511973032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crossAx val="511971464"/>
        <c:crossesAt val="-0.15000000000000016"/>
        <c:auto val="1"/>
        <c:lblOffset val="100"/>
        <c:baseTimeUnit val="months"/>
      </c:dateAx>
      <c:valAx>
        <c:axId val="5119714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119730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Return Market Model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66374357266753992"/>
                  <c:y val="-0.25332468936878194"/>
                </c:manualLayout>
              </c:layout>
              <c:numFmt formatCode="General" sourceLinked="0"/>
            </c:trendlineLbl>
          </c:trendline>
          <c:xVal>
            <c:numRef>
              <c:f>[0]!Total_Market_Returns</c:f>
              <c:numCache>
                <c:formatCode>0.00%</c:formatCode>
                <c:ptCount val="60"/>
                <c:pt idx="0">
                  <c:v>-9.0289856924096148E-2</c:v>
                </c:pt>
                <c:pt idx="1">
                  <c:v>8.0134905762586695E-2</c:v>
                </c:pt>
                <c:pt idx="2">
                  <c:v>3.2108447274422587E-2</c:v>
                </c:pt>
                <c:pt idx="3">
                  <c:v>1.9431331650016512E-2</c:v>
                </c:pt>
                <c:pt idx="4">
                  <c:v>4.0489296420135434E-2</c:v>
                </c:pt>
                <c:pt idx="5">
                  <c:v>-6.354802750682495E-2</c:v>
                </c:pt>
                <c:pt idx="6">
                  <c:v>7.0476711594105651E-2</c:v>
                </c:pt>
                <c:pt idx="7">
                  <c:v>1.4373122328946823E-2</c:v>
                </c:pt>
                <c:pt idx="8">
                  <c:v>-1.5841366088397375E-2</c:v>
                </c:pt>
                <c:pt idx="9">
                  <c:v>1.8710697955149357E-2</c:v>
                </c:pt>
                <c:pt idx="10">
                  <c:v>2.1658991543773067E-2</c:v>
                </c:pt>
                <c:pt idx="11">
                  <c:v>3.6299039052051625E-2</c:v>
                </c:pt>
                <c:pt idx="12">
                  <c:v>3.0182848232194508E-2</c:v>
                </c:pt>
                <c:pt idx="13">
                  <c:v>-3.9215267403868565E-4</c:v>
                </c:pt>
                <c:pt idx="14">
                  <c:v>-8.2318729964890924E-2</c:v>
                </c:pt>
                <c:pt idx="15">
                  <c:v>-0.12351353104680346</c:v>
                </c:pt>
                <c:pt idx="16">
                  <c:v>0.12819403324982928</c:v>
                </c:pt>
                <c:pt idx="17">
                  <c:v>4.7627458500709895E-2</c:v>
                </c:pt>
                <c:pt idx="18">
                  <c:v>1.9888211104706094E-2</c:v>
                </c:pt>
                <c:pt idx="19">
                  <c:v>5.6385171143966913E-2</c:v>
                </c:pt>
                <c:pt idx="20">
                  <c:v>7.187982968221146E-2</c:v>
                </c:pt>
                <c:pt idx="21">
                  <c:v>-3.799719414747546E-2</c:v>
                </c:pt>
                <c:pt idx="22">
                  <c:v>-2.6592646444557791E-2</c:v>
                </c:pt>
                <c:pt idx="23">
                  <c:v>0.10946362497104611</c:v>
                </c:pt>
                <c:pt idx="24">
                  <c:v>3.8448567061827657E-2</c:v>
                </c:pt>
                <c:pt idx="25">
                  <c:v>-1.0096206512143432E-2</c:v>
                </c:pt>
                <c:pt idx="26">
                  <c:v>2.7574498666191057E-2</c:v>
                </c:pt>
                <c:pt idx="27">
                  <c:v>4.3795555701961551E-2</c:v>
                </c:pt>
                <c:pt idx="28">
                  <c:v>5.3369068080519742E-2</c:v>
                </c:pt>
                <c:pt idx="29">
                  <c:v>6.9841994155443758E-3</c:v>
                </c:pt>
                <c:pt idx="30">
                  <c:v>2.3345390712880668E-2</c:v>
                </c:pt>
                <c:pt idx="31">
                  <c:v>2.3754358264432139E-2</c:v>
                </c:pt>
                <c:pt idx="32">
                  <c:v>3.0405637882692023E-2</c:v>
                </c:pt>
                <c:pt idx="33">
                  <c:v>-4.6509384560262379E-2</c:v>
                </c:pt>
                <c:pt idx="34">
                  <c:v>7.0061357468679281E-2</c:v>
                </c:pt>
                <c:pt idx="35">
                  <c:v>-6.9288167712898783E-3</c:v>
                </c:pt>
                <c:pt idx="36">
                  <c:v>4.4816406213219341E-2</c:v>
                </c:pt>
                <c:pt idx="37">
                  <c:v>-5.174682327495575E-2</c:v>
                </c:pt>
                <c:pt idx="38">
                  <c:v>-2.994217480189899E-2</c:v>
                </c:pt>
                <c:pt idx="39">
                  <c:v>3.7130008915382061E-2</c:v>
                </c:pt>
                <c:pt idx="40">
                  <c:v>-8.7201625616900993E-2</c:v>
                </c:pt>
                <c:pt idx="41">
                  <c:v>1.8340395439624142E-3</c:v>
                </c:pt>
                <c:pt idx="42">
                  <c:v>-8.2543672382526467E-2</c:v>
                </c:pt>
                <c:pt idx="43">
                  <c:v>9.2204472923388181E-2</c:v>
                </c:pt>
                <c:pt idx="44">
                  <c:v>-4.0781356308831278E-2</c:v>
                </c:pt>
                <c:pt idx="45">
                  <c:v>-9.2099512563258087E-2</c:v>
                </c:pt>
                <c:pt idx="46">
                  <c:v>8.0961287047193714E-2</c:v>
                </c:pt>
                <c:pt idx="47">
                  <c:v>5.5884750629661535E-2</c:v>
                </c:pt>
                <c:pt idx="48">
                  <c:v>-5.761465775524309E-2</c:v>
                </c:pt>
                <c:pt idx="49">
                  <c:v>6.2834280180287985E-2</c:v>
                </c:pt>
                <c:pt idx="50">
                  <c:v>-2.4399784626571001E-2</c:v>
                </c:pt>
                <c:pt idx="51">
                  <c:v>3.671430929974763E-2</c:v>
                </c:pt>
                <c:pt idx="52">
                  <c:v>1.560891489489988E-2</c:v>
                </c:pt>
                <c:pt idx="53">
                  <c:v>4.3468278013294162E-3</c:v>
                </c:pt>
                <c:pt idx="54">
                  <c:v>6.6075546772891333E-2</c:v>
                </c:pt>
                <c:pt idx="55">
                  <c:v>3.2124539863823791E-2</c:v>
                </c:pt>
                <c:pt idx="56">
                  <c:v>-1.5921117042355312E-2</c:v>
                </c:pt>
                <c:pt idx="57">
                  <c:v>-4.7678193308121432E-2</c:v>
                </c:pt>
                <c:pt idx="58">
                  <c:v>-2.1026870010403698E-2</c:v>
                </c:pt>
                <c:pt idx="59">
                  <c:v>9.132586047097381E-2</c:v>
                </c:pt>
              </c:numCache>
            </c:numRef>
          </c:xVal>
          <c:yVal>
            <c:numRef>
              <c:f>[0]!Total_Security_Returns</c:f>
              <c:numCache>
                <c:formatCode>0.00%</c:formatCode>
                <c:ptCount val="60"/>
                <c:pt idx="0">
                  <c:v>-0.28129496402877696</c:v>
                </c:pt>
                <c:pt idx="1">
                  <c:v>0.18518518518518515</c:v>
                </c:pt>
                <c:pt idx="2">
                  <c:v>0.2179054054054054</c:v>
                </c:pt>
                <c:pt idx="3">
                  <c:v>-9.8474341192787793E-2</c:v>
                </c:pt>
                <c:pt idx="4">
                  <c:v>-6.2307692307692349E-2</c:v>
                </c:pt>
                <c:pt idx="5">
                  <c:v>-0.19196062346185397</c:v>
                </c:pt>
                <c:pt idx="6">
                  <c:v>0.13807106598984784</c:v>
                </c:pt>
                <c:pt idx="7">
                  <c:v>0.30240856378233705</c:v>
                </c:pt>
                <c:pt idx="8">
                  <c:v>-0.32876712328767116</c:v>
                </c:pt>
                <c:pt idx="9">
                  <c:v>0.16224489795918365</c:v>
                </c:pt>
                <c:pt idx="10">
                  <c:v>4.8287971905179888E-2</c:v>
                </c:pt>
                <c:pt idx="11">
                  <c:v>-2.0100502512562832E-2</c:v>
                </c:pt>
                <c:pt idx="12">
                  <c:v>0.15811965811965825</c:v>
                </c:pt>
                <c:pt idx="13">
                  <c:v>7.9704797047970483E-2</c:v>
                </c:pt>
                <c:pt idx="14">
                  <c:v>-0.19412166780587845</c:v>
                </c:pt>
                <c:pt idx="15">
                  <c:v>-0.25275657336726032</c:v>
                </c:pt>
                <c:pt idx="16">
                  <c:v>-1.0215664018161165E-2</c:v>
                </c:pt>
                <c:pt idx="17">
                  <c:v>5.6192660550458733E-2</c:v>
                </c:pt>
                <c:pt idx="18">
                  <c:v>4.9945711183496097E-2</c:v>
                </c:pt>
                <c:pt idx="19">
                  <c:v>0.14891416752843842</c:v>
                </c:pt>
                <c:pt idx="20">
                  <c:v>-3.2403240324032356E-2</c:v>
                </c:pt>
                <c:pt idx="21">
                  <c:v>8.8372093023255743E-2</c:v>
                </c:pt>
                <c:pt idx="22">
                  <c:v>0.17692307692307696</c:v>
                </c:pt>
                <c:pt idx="23">
                  <c:v>0.12490922294843869</c:v>
                </c:pt>
                <c:pt idx="24">
                  <c:v>0.1265333118140736</c:v>
                </c:pt>
                <c:pt idx="25">
                  <c:v>3.8395413272469044E-2</c:v>
                </c:pt>
                <c:pt idx="26">
                  <c:v>0.1147902806407131</c:v>
                </c:pt>
                <c:pt idx="27">
                  <c:v>-1.3861434957354635E-2</c:v>
                </c:pt>
                <c:pt idx="28">
                  <c:v>7.7309186746987849E-2</c:v>
                </c:pt>
                <c:pt idx="29">
                  <c:v>-1.1649581157948796E-2</c:v>
                </c:pt>
                <c:pt idx="30">
                  <c:v>-5.2333760128890079E-2</c:v>
                </c:pt>
                <c:pt idx="31">
                  <c:v>8.0596965174129342E-2</c:v>
                </c:pt>
                <c:pt idx="32">
                  <c:v>-1.7034945535678889E-2</c:v>
                </c:pt>
                <c:pt idx="33">
                  <c:v>-0.13067920374707259</c:v>
                </c:pt>
                <c:pt idx="34">
                  <c:v>0.17510776805537542</c:v>
                </c:pt>
                <c:pt idx="35">
                  <c:v>-2.751031763000087E-2</c:v>
                </c:pt>
                <c:pt idx="36">
                  <c:v>1.6501650943029342E-2</c:v>
                </c:pt>
                <c:pt idx="37">
                  <c:v>-2.9684556107817978E-2</c:v>
                </c:pt>
                <c:pt idx="38">
                  <c:v>0.19407265774378576</c:v>
                </c:pt>
                <c:pt idx="39">
                  <c:v>-0.11088875100080066</c:v>
                </c:pt>
                <c:pt idx="40">
                  <c:v>9.4552007859162956E-2</c:v>
                </c:pt>
                <c:pt idx="41">
                  <c:v>3.3319705196203309E-2</c:v>
                </c:pt>
                <c:pt idx="42">
                  <c:v>-0.11106691436835534</c:v>
                </c:pt>
                <c:pt idx="43">
                  <c:v>3.896108374384246E-2</c:v>
                </c:pt>
                <c:pt idx="44">
                  <c:v>-4.6551722131391367E-2</c:v>
                </c:pt>
                <c:pt idx="45">
                  <c:v>-0.14376129548999567</c:v>
                </c:pt>
                <c:pt idx="46">
                  <c:v>1.0558605567128044E-3</c:v>
                </c:pt>
                <c:pt idx="47">
                  <c:v>-3.8502058992724596E-2</c:v>
                </c:pt>
                <c:pt idx="48">
                  <c:v>-2.1393307734503597E-2</c:v>
                </c:pt>
                <c:pt idx="49">
                  <c:v>0.14686093049327353</c:v>
                </c:pt>
                <c:pt idx="50">
                  <c:v>-0.12072331968344678</c:v>
                </c:pt>
                <c:pt idx="51">
                  <c:v>2.3346303501945623E-2</c:v>
                </c:pt>
                <c:pt idx="52">
                  <c:v>-2.2270505160239009E-2</c:v>
                </c:pt>
                <c:pt idx="53">
                  <c:v>-3.2777777777777767E-2</c:v>
                </c:pt>
                <c:pt idx="54">
                  <c:v>0.12234353819643883</c:v>
                </c:pt>
                <c:pt idx="55">
                  <c:v>9.0071540937996852E-2</c:v>
                </c:pt>
                <c:pt idx="56">
                  <c:v>4.0375635698386675E-2</c:v>
                </c:pt>
                <c:pt idx="57">
                  <c:v>-5.866380866426062E-3</c:v>
                </c:pt>
                <c:pt idx="58">
                  <c:v>-0.13390834616848182</c:v>
                </c:pt>
                <c:pt idx="59">
                  <c:v>-4.1928721174003302E-3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2-4D12-9F57-9E261DA15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972248"/>
        <c:axId val="511969896"/>
      </c:scatterChart>
      <c:valAx>
        <c:axId val="51197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</a:t>
                </a:r>
                <a:r>
                  <a:rPr lang="en-US" baseline="-25000"/>
                  <a:t>M</a:t>
                </a:r>
              </a:p>
            </c:rich>
          </c:tx>
          <c:layout>
            <c:manualLayout>
              <c:xMode val="edge"/>
              <c:yMode val="edge"/>
              <c:x val="0.85274312023498833"/>
              <c:y val="0.67461099775487932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69896"/>
        <c:crosses val="autoZero"/>
        <c:crossBetween val="midCat"/>
      </c:valAx>
      <c:valAx>
        <c:axId val="511969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</a:t>
                </a:r>
                <a:r>
                  <a:rPr lang="en-US" baseline="-25000"/>
                  <a:t>i</a:t>
                </a:r>
              </a:p>
            </c:rich>
          </c:tx>
          <c:layout>
            <c:manualLayout>
              <c:xMode val="edge"/>
              <c:yMode val="edge"/>
              <c:x val="0.34850219920960368"/>
              <c:y val="0.24130917600597346"/>
            </c:manualLayout>
          </c:layout>
          <c:overlay val="0"/>
        </c:title>
        <c:numFmt formatCode="0.00%" sourceLinked="1"/>
        <c:majorTickMark val="out"/>
        <c:minorTickMark val="none"/>
        <c:tickLblPos val="nextTo"/>
        <c:crossAx val="511972248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/>
          <a:lstStyle/>
          <a:p>
            <a:pPr>
              <a:defRPr/>
            </a:pPr>
            <a:r>
              <a:rPr lang="en-US"/>
              <a:t>Excess Returns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Security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[0]!Excess_Security_Returns</c:f>
              <c:numCache>
                <c:formatCode>0.00%</c:formatCode>
                <c:ptCount val="60"/>
                <c:pt idx="0">
                  <c:v>-0.28321996402877697</c:v>
                </c:pt>
                <c:pt idx="1">
                  <c:v>0.18315185185185182</c:v>
                </c:pt>
                <c:pt idx="2">
                  <c:v>0.21588873873873873</c:v>
                </c:pt>
                <c:pt idx="3">
                  <c:v>-0.10050767452612112</c:v>
                </c:pt>
                <c:pt idx="4">
                  <c:v>-6.4332692307692355E-2</c:v>
                </c:pt>
                <c:pt idx="5">
                  <c:v>-0.19398562346185397</c:v>
                </c:pt>
                <c:pt idx="6">
                  <c:v>0.1361127326565145</c:v>
                </c:pt>
                <c:pt idx="7">
                  <c:v>0.30059189711567036</c:v>
                </c:pt>
                <c:pt idx="8">
                  <c:v>-0.33044212328767114</c:v>
                </c:pt>
                <c:pt idx="9">
                  <c:v>0.16049489795918365</c:v>
                </c:pt>
                <c:pt idx="10">
                  <c:v>4.6696305238513224E-2</c:v>
                </c:pt>
                <c:pt idx="11">
                  <c:v>-2.1425502512562832E-2</c:v>
                </c:pt>
                <c:pt idx="12">
                  <c:v>0.15676965811965826</c:v>
                </c:pt>
                <c:pt idx="13">
                  <c:v>7.8471463714637146E-2</c:v>
                </c:pt>
                <c:pt idx="14">
                  <c:v>-0.19542166780587844</c:v>
                </c:pt>
                <c:pt idx="15">
                  <c:v>-0.25396490670059363</c:v>
                </c:pt>
                <c:pt idx="16">
                  <c:v>-1.0257330684827832E-2</c:v>
                </c:pt>
                <c:pt idx="17">
                  <c:v>5.6109327217125401E-2</c:v>
                </c:pt>
                <c:pt idx="18">
                  <c:v>4.9837377850162762E-2</c:v>
                </c:pt>
                <c:pt idx="19">
                  <c:v>0.1488058341951051</c:v>
                </c:pt>
                <c:pt idx="20">
                  <c:v>-3.2478240324032355E-2</c:v>
                </c:pt>
                <c:pt idx="21">
                  <c:v>8.830542635658907E-2</c:v>
                </c:pt>
                <c:pt idx="22">
                  <c:v>0.1768564102564103</c:v>
                </c:pt>
                <c:pt idx="23">
                  <c:v>0.12484255628177202</c:v>
                </c:pt>
                <c:pt idx="24">
                  <c:v>0.12646664514740694</c:v>
                </c:pt>
                <c:pt idx="25">
                  <c:v>3.8328746605802377E-2</c:v>
                </c:pt>
                <c:pt idx="26">
                  <c:v>0.11473194730737978</c:v>
                </c:pt>
                <c:pt idx="27">
                  <c:v>-1.3894768290687969E-2</c:v>
                </c:pt>
                <c:pt idx="28">
                  <c:v>7.7300853413654516E-2</c:v>
                </c:pt>
                <c:pt idx="29">
                  <c:v>-1.165791449128213E-2</c:v>
                </c:pt>
                <c:pt idx="30">
                  <c:v>-5.2342093462223412E-2</c:v>
                </c:pt>
                <c:pt idx="31">
                  <c:v>8.055529850746268E-2</c:v>
                </c:pt>
                <c:pt idx="32">
                  <c:v>-1.7076612202345555E-2</c:v>
                </c:pt>
                <c:pt idx="33">
                  <c:v>-0.13070420374707259</c:v>
                </c:pt>
                <c:pt idx="34">
                  <c:v>0.1750494347220421</c:v>
                </c:pt>
                <c:pt idx="35">
                  <c:v>-2.7560317630000872E-2</c:v>
                </c:pt>
                <c:pt idx="36">
                  <c:v>1.6409984276362675E-2</c:v>
                </c:pt>
                <c:pt idx="37">
                  <c:v>-2.9734556107817979E-2</c:v>
                </c:pt>
                <c:pt idx="38">
                  <c:v>0.19404765774378577</c:v>
                </c:pt>
                <c:pt idx="39">
                  <c:v>-0.11093875100080065</c:v>
                </c:pt>
                <c:pt idx="40">
                  <c:v>9.4410341192496292E-2</c:v>
                </c:pt>
                <c:pt idx="41">
                  <c:v>3.3011371862869975E-2</c:v>
                </c:pt>
                <c:pt idx="42">
                  <c:v>-0.11167524770168867</c:v>
                </c:pt>
                <c:pt idx="43">
                  <c:v>3.7894417077175793E-2</c:v>
                </c:pt>
                <c:pt idx="44">
                  <c:v>-4.8401722131391364E-2</c:v>
                </c:pt>
                <c:pt idx="45">
                  <c:v>-0.14576129548999567</c:v>
                </c:pt>
                <c:pt idx="46">
                  <c:v>-1.2691394432871959E-3</c:v>
                </c:pt>
                <c:pt idx="47">
                  <c:v>-4.1610392326057927E-2</c:v>
                </c:pt>
                <c:pt idx="48">
                  <c:v>-2.4784974401170265E-2</c:v>
                </c:pt>
                <c:pt idx="49">
                  <c:v>0.14342759715994019</c:v>
                </c:pt>
                <c:pt idx="50">
                  <c:v>-0.12453998635011344</c:v>
                </c:pt>
                <c:pt idx="51">
                  <c:v>1.9471303501945623E-2</c:v>
                </c:pt>
                <c:pt idx="52">
                  <c:v>-2.6220505160239008E-2</c:v>
                </c:pt>
                <c:pt idx="53">
                  <c:v>-3.640277777777777E-2</c:v>
                </c:pt>
                <c:pt idx="54">
                  <c:v>0.11794353819643882</c:v>
                </c:pt>
                <c:pt idx="55">
                  <c:v>8.5704874271330181E-2</c:v>
                </c:pt>
                <c:pt idx="56">
                  <c:v>3.5808969031720012E-2</c:v>
                </c:pt>
                <c:pt idx="57">
                  <c:v>-1.0466380866426062E-2</c:v>
                </c:pt>
                <c:pt idx="58">
                  <c:v>-0.13853334616848181</c:v>
                </c:pt>
                <c:pt idx="59">
                  <c:v>-8.8262054507336624E-3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6-4CCA-B7B0-06AF7833E117}"/>
            </c:ext>
          </c:extLst>
        </c:ser>
        <c:ser>
          <c:idx val="1"/>
          <c:order val="1"/>
          <c:tx>
            <c:v>Market</c:v>
          </c:tx>
          <c:cat>
            <c:numRef>
              <c:f>[0]!Months</c:f>
              <c:numCache>
                <c:formatCode>mmm\ yyyy</c:formatCode>
                <c:ptCount val="60"/>
                <c:pt idx="0">
                  <c:v>43435</c:v>
                </c:pt>
                <c:pt idx="1">
                  <c:v>43466</c:v>
                </c:pt>
                <c:pt idx="2">
                  <c:v>43497</c:v>
                </c:pt>
                <c:pt idx="3">
                  <c:v>43525</c:v>
                </c:pt>
                <c:pt idx="4">
                  <c:v>43556</c:v>
                </c:pt>
                <c:pt idx="5">
                  <c:v>43586</c:v>
                </c:pt>
                <c:pt idx="6">
                  <c:v>43617</c:v>
                </c:pt>
                <c:pt idx="7">
                  <c:v>43647</c:v>
                </c:pt>
                <c:pt idx="8">
                  <c:v>43678</c:v>
                </c:pt>
                <c:pt idx="9">
                  <c:v>43709</c:v>
                </c:pt>
                <c:pt idx="10">
                  <c:v>43739</c:v>
                </c:pt>
                <c:pt idx="11">
                  <c:v>43770</c:v>
                </c:pt>
                <c:pt idx="12">
                  <c:v>43800</c:v>
                </c:pt>
                <c:pt idx="13">
                  <c:v>43831</c:v>
                </c:pt>
                <c:pt idx="14">
                  <c:v>43862</c:v>
                </c:pt>
                <c:pt idx="15">
                  <c:v>43891</c:v>
                </c:pt>
                <c:pt idx="16">
                  <c:v>43922</c:v>
                </c:pt>
                <c:pt idx="17">
                  <c:v>43952</c:v>
                </c:pt>
                <c:pt idx="18">
                  <c:v>43983</c:v>
                </c:pt>
                <c:pt idx="19">
                  <c:v>44013</c:v>
                </c:pt>
                <c:pt idx="20">
                  <c:v>44044</c:v>
                </c:pt>
                <c:pt idx="21">
                  <c:v>44075</c:v>
                </c:pt>
                <c:pt idx="22">
                  <c:v>44105</c:v>
                </c:pt>
                <c:pt idx="23">
                  <c:v>44136</c:v>
                </c:pt>
                <c:pt idx="24">
                  <c:v>44166</c:v>
                </c:pt>
                <c:pt idx="25">
                  <c:v>44197</c:v>
                </c:pt>
                <c:pt idx="26">
                  <c:v>44228</c:v>
                </c:pt>
                <c:pt idx="27">
                  <c:v>44256</c:v>
                </c:pt>
                <c:pt idx="28">
                  <c:v>44287</c:v>
                </c:pt>
                <c:pt idx="29">
                  <c:v>44317</c:v>
                </c:pt>
                <c:pt idx="30">
                  <c:v>44348</c:v>
                </c:pt>
                <c:pt idx="31">
                  <c:v>44378</c:v>
                </c:pt>
                <c:pt idx="32">
                  <c:v>44409</c:v>
                </c:pt>
                <c:pt idx="33">
                  <c:v>44440</c:v>
                </c:pt>
                <c:pt idx="34">
                  <c:v>44470</c:v>
                </c:pt>
                <c:pt idx="35">
                  <c:v>44501</c:v>
                </c:pt>
                <c:pt idx="36">
                  <c:v>44531</c:v>
                </c:pt>
                <c:pt idx="37">
                  <c:v>44562</c:v>
                </c:pt>
                <c:pt idx="38">
                  <c:v>44593</c:v>
                </c:pt>
                <c:pt idx="39">
                  <c:v>44621</c:v>
                </c:pt>
                <c:pt idx="40">
                  <c:v>44652</c:v>
                </c:pt>
                <c:pt idx="41">
                  <c:v>44682</c:v>
                </c:pt>
                <c:pt idx="42">
                  <c:v>44713</c:v>
                </c:pt>
                <c:pt idx="43">
                  <c:v>44743</c:v>
                </c:pt>
                <c:pt idx="44">
                  <c:v>44774</c:v>
                </c:pt>
                <c:pt idx="45">
                  <c:v>44805</c:v>
                </c:pt>
                <c:pt idx="46">
                  <c:v>44835</c:v>
                </c:pt>
                <c:pt idx="47">
                  <c:v>44866</c:v>
                </c:pt>
                <c:pt idx="48">
                  <c:v>44896</c:v>
                </c:pt>
                <c:pt idx="49">
                  <c:v>44927</c:v>
                </c:pt>
                <c:pt idx="50">
                  <c:v>44958</c:v>
                </c:pt>
                <c:pt idx="51">
                  <c:v>44986</c:v>
                </c:pt>
                <c:pt idx="52">
                  <c:v>45017</c:v>
                </c:pt>
                <c:pt idx="53">
                  <c:v>45047</c:v>
                </c:pt>
                <c:pt idx="54">
                  <c:v>45078</c:v>
                </c:pt>
                <c:pt idx="55">
                  <c:v>45108</c:v>
                </c:pt>
                <c:pt idx="56">
                  <c:v>45139</c:v>
                </c:pt>
                <c:pt idx="57">
                  <c:v>45170</c:v>
                </c:pt>
                <c:pt idx="58">
                  <c:v>45200</c:v>
                </c:pt>
                <c:pt idx="59">
                  <c:v>45231</c:v>
                </c:pt>
              </c:numCache>
            </c:numRef>
          </c:cat>
          <c:val>
            <c:numRef>
              <c:f>[0]!Excess_Market_Returns</c:f>
              <c:numCache>
                <c:formatCode>0.00%</c:formatCode>
                <c:ptCount val="60"/>
                <c:pt idx="0">
                  <c:v>-9.2214856924096145E-2</c:v>
                </c:pt>
                <c:pt idx="1">
                  <c:v>7.8101572429253363E-2</c:v>
                </c:pt>
                <c:pt idx="2">
                  <c:v>3.0091780607755921E-2</c:v>
                </c:pt>
                <c:pt idx="3">
                  <c:v>1.7397998316683178E-2</c:v>
                </c:pt>
                <c:pt idx="4">
                  <c:v>3.8464296420135435E-2</c:v>
                </c:pt>
                <c:pt idx="5">
                  <c:v>-6.5573027506824949E-2</c:v>
                </c:pt>
                <c:pt idx="6">
                  <c:v>6.8518378260772311E-2</c:v>
                </c:pt>
                <c:pt idx="7">
                  <c:v>1.2556455662280157E-2</c:v>
                </c:pt>
                <c:pt idx="8">
                  <c:v>-1.7516366088397375E-2</c:v>
                </c:pt>
                <c:pt idx="9">
                  <c:v>1.6960697955149356E-2</c:v>
                </c:pt>
                <c:pt idx="10">
                  <c:v>2.0067324877106399E-2</c:v>
                </c:pt>
                <c:pt idx="11">
                  <c:v>3.4974039052051625E-2</c:v>
                </c:pt>
                <c:pt idx="12">
                  <c:v>2.8832848232194508E-2</c:v>
                </c:pt>
                <c:pt idx="13">
                  <c:v>-1.625486007372019E-3</c:v>
                </c:pt>
                <c:pt idx="14">
                  <c:v>-8.361872996489092E-2</c:v>
                </c:pt>
                <c:pt idx="15">
                  <c:v>-0.1247218643801368</c:v>
                </c:pt>
                <c:pt idx="16">
                  <c:v>0.12815236658316262</c:v>
                </c:pt>
                <c:pt idx="17">
                  <c:v>4.7544125167376564E-2</c:v>
                </c:pt>
                <c:pt idx="18">
                  <c:v>1.9779877771372762E-2</c:v>
                </c:pt>
                <c:pt idx="19">
                  <c:v>5.6276837810633577E-2</c:v>
                </c:pt>
                <c:pt idx="20">
                  <c:v>7.1804829682211455E-2</c:v>
                </c:pt>
                <c:pt idx="21">
                  <c:v>-3.8063860814142127E-2</c:v>
                </c:pt>
                <c:pt idx="22">
                  <c:v>-2.6659313111224457E-2</c:v>
                </c:pt>
                <c:pt idx="23">
                  <c:v>0.10939695830437944</c:v>
                </c:pt>
                <c:pt idx="24">
                  <c:v>3.8381900395160991E-2</c:v>
                </c:pt>
                <c:pt idx="25">
                  <c:v>-1.0162873178810098E-2</c:v>
                </c:pt>
                <c:pt idx="26">
                  <c:v>2.7516165332857723E-2</c:v>
                </c:pt>
                <c:pt idx="27">
                  <c:v>4.3762222368628215E-2</c:v>
                </c:pt>
                <c:pt idx="28">
                  <c:v>5.336073474718641E-2</c:v>
                </c:pt>
                <c:pt idx="29">
                  <c:v>6.9758660822110425E-3</c:v>
                </c:pt>
                <c:pt idx="30">
                  <c:v>2.3337057379547336E-2</c:v>
                </c:pt>
                <c:pt idx="31">
                  <c:v>2.3712691597765474E-2</c:v>
                </c:pt>
                <c:pt idx="32">
                  <c:v>3.0363971216025357E-2</c:v>
                </c:pt>
                <c:pt idx="33">
                  <c:v>-4.6534384560262376E-2</c:v>
                </c:pt>
                <c:pt idx="34">
                  <c:v>7.0003024135345954E-2</c:v>
                </c:pt>
                <c:pt idx="35">
                  <c:v>-6.978816771289878E-3</c:v>
                </c:pt>
                <c:pt idx="36">
                  <c:v>4.4724739546552678E-2</c:v>
                </c:pt>
                <c:pt idx="37">
                  <c:v>-5.1796823274955751E-2</c:v>
                </c:pt>
                <c:pt idx="38">
                  <c:v>-2.9967174801898991E-2</c:v>
                </c:pt>
                <c:pt idx="39">
                  <c:v>3.7080008915382059E-2</c:v>
                </c:pt>
                <c:pt idx="40">
                  <c:v>-8.7343292283567658E-2</c:v>
                </c:pt>
                <c:pt idx="41">
                  <c:v>1.5257062106290807E-3</c:v>
                </c:pt>
                <c:pt idx="42">
                  <c:v>-8.3152005715859803E-2</c:v>
                </c:pt>
                <c:pt idx="43">
                  <c:v>9.1137806256721521E-2</c:v>
                </c:pt>
                <c:pt idx="44">
                  <c:v>-4.2631356308831275E-2</c:v>
                </c:pt>
                <c:pt idx="45">
                  <c:v>-9.4099512563258089E-2</c:v>
                </c:pt>
                <c:pt idx="46">
                  <c:v>7.863628704719372E-2</c:v>
                </c:pt>
                <c:pt idx="47">
                  <c:v>5.2776417296328204E-2</c:v>
                </c:pt>
                <c:pt idx="48">
                  <c:v>-6.1006324421909758E-2</c:v>
                </c:pt>
                <c:pt idx="49">
                  <c:v>5.9400946846954655E-2</c:v>
                </c:pt>
                <c:pt idx="50">
                  <c:v>-2.8216451293237667E-2</c:v>
                </c:pt>
                <c:pt idx="51">
                  <c:v>3.2839309299747627E-2</c:v>
                </c:pt>
                <c:pt idx="52">
                  <c:v>1.1658914894899879E-2</c:v>
                </c:pt>
                <c:pt idx="53">
                  <c:v>7.2182780132941642E-4</c:v>
                </c:pt>
                <c:pt idx="54">
                  <c:v>6.1675546772891332E-2</c:v>
                </c:pt>
                <c:pt idx="55">
                  <c:v>2.7757873197157123E-2</c:v>
                </c:pt>
                <c:pt idx="56">
                  <c:v>-2.0487783709021979E-2</c:v>
                </c:pt>
                <c:pt idx="57">
                  <c:v>-5.2278193308121432E-2</c:v>
                </c:pt>
                <c:pt idx="58">
                  <c:v>-2.5651870010403699E-2</c:v>
                </c:pt>
                <c:pt idx="59">
                  <c:v>8.6692527137640474E-2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6-4CCA-B7B0-06AF7833E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974208"/>
        <c:axId val="511974600"/>
      </c:lineChart>
      <c:dateAx>
        <c:axId val="511974208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nextTo"/>
        <c:crossAx val="511974600"/>
        <c:crossesAt val="-0.15000000000000022"/>
        <c:auto val="1"/>
        <c:lblOffset val="100"/>
        <c:baseTimeUnit val="months"/>
      </c:dateAx>
      <c:valAx>
        <c:axId val="5119746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5119742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60030347423890007"/>
                  <c:y val="-0.26576457625151229"/>
                </c:manualLayout>
              </c:layout>
              <c:numFmt formatCode="General" sourceLinked="0"/>
            </c:trendlineLbl>
          </c:trendline>
          <c:xVal>
            <c:numRef>
              <c:f>[0]!Excess_Market_Returns</c:f>
              <c:numCache>
                <c:formatCode>0.00%</c:formatCode>
                <c:ptCount val="60"/>
                <c:pt idx="0">
                  <c:v>-9.2214856924096145E-2</c:v>
                </c:pt>
                <c:pt idx="1">
                  <c:v>7.8101572429253363E-2</c:v>
                </c:pt>
                <c:pt idx="2">
                  <c:v>3.0091780607755921E-2</c:v>
                </c:pt>
                <c:pt idx="3">
                  <c:v>1.7397998316683178E-2</c:v>
                </c:pt>
                <c:pt idx="4">
                  <c:v>3.8464296420135435E-2</c:v>
                </c:pt>
                <c:pt idx="5">
                  <c:v>-6.5573027506824949E-2</c:v>
                </c:pt>
                <c:pt idx="6">
                  <c:v>6.8518378260772311E-2</c:v>
                </c:pt>
                <c:pt idx="7">
                  <c:v>1.2556455662280157E-2</c:v>
                </c:pt>
                <c:pt idx="8">
                  <c:v>-1.7516366088397375E-2</c:v>
                </c:pt>
                <c:pt idx="9">
                  <c:v>1.6960697955149356E-2</c:v>
                </c:pt>
                <c:pt idx="10">
                  <c:v>2.0067324877106399E-2</c:v>
                </c:pt>
                <c:pt idx="11">
                  <c:v>3.4974039052051625E-2</c:v>
                </c:pt>
                <c:pt idx="12">
                  <c:v>2.8832848232194508E-2</c:v>
                </c:pt>
                <c:pt idx="13">
                  <c:v>-1.625486007372019E-3</c:v>
                </c:pt>
                <c:pt idx="14">
                  <c:v>-8.361872996489092E-2</c:v>
                </c:pt>
                <c:pt idx="15">
                  <c:v>-0.1247218643801368</c:v>
                </c:pt>
                <c:pt idx="16">
                  <c:v>0.12815236658316262</c:v>
                </c:pt>
                <c:pt idx="17">
                  <c:v>4.7544125167376564E-2</c:v>
                </c:pt>
                <c:pt idx="18">
                  <c:v>1.9779877771372762E-2</c:v>
                </c:pt>
                <c:pt idx="19">
                  <c:v>5.6276837810633577E-2</c:v>
                </c:pt>
                <c:pt idx="20">
                  <c:v>7.1804829682211455E-2</c:v>
                </c:pt>
                <c:pt idx="21">
                  <c:v>-3.8063860814142127E-2</c:v>
                </c:pt>
                <c:pt idx="22">
                  <c:v>-2.6659313111224457E-2</c:v>
                </c:pt>
                <c:pt idx="23">
                  <c:v>0.10939695830437944</c:v>
                </c:pt>
                <c:pt idx="24">
                  <c:v>3.8381900395160991E-2</c:v>
                </c:pt>
                <c:pt idx="25">
                  <c:v>-1.0162873178810098E-2</c:v>
                </c:pt>
                <c:pt idx="26">
                  <c:v>2.7516165332857723E-2</c:v>
                </c:pt>
                <c:pt idx="27">
                  <c:v>4.3762222368628215E-2</c:v>
                </c:pt>
                <c:pt idx="28">
                  <c:v>5.336073474718641E-2</c:v>
                </c:pt>
                <c:pt idx="29">
                  <c:v>6.9758660822110425E-3</c:v>
                </c:pt>
                <c:pt idx="30">
                  <c:v>2.3337057379547336E-2</c:v>
                </c:pt>
                <c:pt idx="31">
                  <c:v>2.3712691597765474E-2</c:v>
                </c:pt>
                <c:pt idx="32">
                  <c:v>3.0363971216025357E-2</c:v>
                </c:pt>
                <c:pt idx="33">
                  <c:v>-4.6534384560262376E-2</c:v>
                </c:pt>
                <c:pt idx="34">
                  <c:v>7.0003024135345954E-2</c:v>
                </c:pt>
                <c:pt idx="35">
                  <c:v>-6.978816771289878E-3</c:v>
                </c:pt>
                <c:pt idx="36">
                  <c:v>4.4724739546552678E-2</c:v>
                </c:pt>
                <c:pt idx="37">
                  <c:v>-5.1796823274955751E-2</c:v>
                </c:pt>
                <c:pt idx="38">
                  <c:v>-2.9967174801898991E-2</c:v>
                </c:pt>
                <c:pt idx="39">
                  <c:v>3.7080008915382059E-2</c:v>
                </c:pt>
                <c:pt idx="40">
                  <c:v>-8.7343292283567658E-2</c:v>
                </c:pt>
                <c:pt idx="41">
                  <c:v>1.5257062106290807E-3</c:v>
                </c:pt>
                <c:pt idx="42">
                  <c:v>-8.3152005715859803E-2</c:v>
                </c:pt>
                <c:pt idx="43">
                  <c:v>9.1137806256721521E-2</c:v>
                </c:pt>
                <c:pt idx="44">
                  <c:v>-4.2631356308831275E-2</c:v>
                </c:pt>
                <c:pt idx="45">
                  <c:v>-9.4099512563258089E-2</c:v>
                </c:pt>
                <c:pt idx="46">
                  <c:v>7.863628704719372E-2</c:v>
                </c:pt>
                <c:pt idx="47">
                  <c:v>5.2776417296328204E-2</c:v>
                </c:pt>
                <c:pt idx="48">
                  <c:v>-6.1006324421909758E-2</c:v>
                </c:pt>
                <c:pt idx="49">
                  <c:v>5.9400946846954655E-2</c:v>
                </c:pt>
                <c:pt idx="50">
                  <c:v>-2.8216451293237667E-2</c:v>
                </c:pt>
                <c:pt idx="51">
                  <c:v>3.2839309299747627E-2</c:v>
                </c:pt>
                <c:pt idx="52">
                  <c:v>1.1658914894899879E-2</c:v>
                </c:pt>
                <c:pt idx="53">
                  <c:v>7.2182780132941642E-4</c:v>
                </c:pt>
                <c:pt idx="54">
                  <c:v>6.1675546772891332E-2</c:v>
                </c:pt>
                <c:pt idx="55">
                  <c:v>2.7757873197157123E-2</c:v>
                </c:pt>
                <c:pt idx="56">
                  <c:v>-2.0487783709021979E-2</c:v>
                </c:pt>
                <c:pt idx="57">
                  <c:v>-5.2278193308121432E-2</c:v>
                </c:pt>
                <c:pt idx="58">
                  <c:v>-2.5651870010403699E-2</c:v>
                </c:pt>
                <c:pt idx="59">
                  <c:v>8.6692527137640474E-2</c:v>
                </c:pt>
              </c:numCache>
            </c:numRef>
          </c:xVal>
          <c:yVal>
            <c:numRef>
              <c:f>[0]!Excess_Security_Returns</c:f>
              <c:numCache>
                <c:formatCode>0.00%</c:formatCode>
                <c:ptCount val="60"/>
                <c:pt idx="0">
                  <c:v>-0.28321996402877697</c:v>
                </c:pt>
                <c:pt idx="1">
                  <c:v>0.18315185185185182</c:v>
                </c:pt>
                <c:pt idx="2">
                  <c:v>0.21588873873873873</c:v>
                </c:pt>
                <c:pt idx="3">
                  <c:v>-0.10050767452612112</c:v>
                </c:pt>
                <c:pt idx="4">
                  <c:v>-6.4332692307692355E-2</c:v>
                </c:pt>
                <c:pt idx="5">
                  <c:v>-0.19398562346185397</c:v>
                </c:pt>
                <c:pt idx="6">
                  <c:v>0.1361127326565145</c:v>
                </c:pt>
                <c:pt idx="7">
                  <c:v>0.30059189711567036</c:v>
                </c:pt>
                <c:pt idx="8">
                  <c:v>-0.33044212328767114</c:v>
                </c:pt>
                <c:pt idx="9">
                  <c:v>0.16049489795918365</c:v>
                </c:pt>
                <c:pt idx="10">
                  <c:v>4.6696305238513224E-2</c:v>
                </c:pt>
                <c:pt idx="11">
                  <c:v>-2.1425502512562832E-2</c:v>
                </c:pt>
                <c:pt idx="12">
                  <c:v>0.15676965811965826</c:v>
                </c:pt>
                <c:pt idx="13">
                  <c:v>7.8471463714637146E-2</c:v>
                </c:pt>
                <c:pt idx="14">
                  <c:v>-0.19542166780587844</c:v>
                </c:pt>
                <c:pt idx="15">
                  <c:v>-0.25396490670059363</c:v>
                </c:pt>
                <c:pt idx="16">
                  <c:v>-1.0257330684827832E-2</c:v>
                </c:pt>
                <c:pt idx="17">
                  <c:v>5.6109327217125401E-2</c:v>
                </c:pt>
                <c:pt idx="18">
                  <c:v>4.9837377850162762E-2</c:v>
                </c:pt>
                <c:pt idx="19">
                  <c:v>0.1488058341951051</c:v>
                </c:pt>
                <c:pt idx="20">
                  <c:v>-3.2478240324032355E-2</c:v>
                </c:pt>
                <c:pt idx="21">
                  <c:v>8.830542635658907E-2</c:v>
                </c:pt>
                <c:pt idx="22">
                  <c:v>0.1768564102564103</c:v>
                </c:pt>
                <c:pt idx="23">
                  <c:v>0.12484255628177202</c:v>
                </c:pt>
                <c:pt idx="24">
                  <c:v>0.12646664514740694</c:v>
                </c:pt>
                <c:pt idx="25">
                  <c:v>3.8328746605802377E-2</c:v>
                </c:pt>
                <c:pt idx="26">
                  <c:v>0.11473194730737978</c:v>
                </c:pt>
                <c:pt idx="27">
                  <c:v>-1.3894768290687969E-2</c:v>
                </c:pt>
                <c:pt idx="28">
                  <c:v>7.7300853413654516E-2</c:v>
                </c:pt>
                <c:pt idx="29">
                  <c:v>-1.165791449128213E-2</c:v>
                </c:pt>
                <c:pt idx="30">
                  <c:v>-5.2342093462223412E-2</c:v>
                </c:pt>
                <c:pt idx="31">
                  <c:v>8.055529850746268E-2</c:v>
                </c:pt>
                <c:pt idx="32">
                  <c:v>-1.7076612202345555E-2</c:v>
                </c:pt>
                <c:pt idx="33">
                  <c:v>-0.13070420374707259</c:v>
                </c:pt>
                <c:pt idx="34">
                  <c:v>0.1750494347220421</c:v>
                </c:pt>
                <c:pt idx="35">
                  <c:v>-2.7560317630000872E-2</c:v>
                </c:pt>
                <c:pt idx="36">
                  <c:v>1.6409984276362675E-2</c:v>
                </c:pt>
                <c:pt idx="37">
                  <c:v>-2.9734556107817979E-2</c:v>
                </c:pt>
                <c:pt idx="38">
                  <c:v>0.19404765774378577</c:v>
                </c:pt>
                <c:pt idx="39">
                  <c:v>-0.11093875100080065</c:v>
                </c:pt>
                <c:pt idx="40">
                  <c:v>9.4410341192496292E-2</c:v>
                </c:pt>
                <c:pt idx="41">
                  <c:v>3.3011371862869975E-2</c:v>
                </c:pt>
                <c:pt idx="42">
                  <c:v>-0.11167524770168867</c:v>
                </c:pt>
                <c:pt idx="43">
                  <c:v>3.7894417077175793E-2</c:v>
                </c:pt>
                <c:pt idx="44">
                  <c:v>-4.8401722131391364E-2</c:v>
                </c:pt>
                <c:pt idx="45">
                  <c:v>-0.14576129548999567</c:v>
                </c:pt>
                <c:pt idx="46">
                  <c:v>-1.2691394432871959E-3</c:v>
                </c:pt>
                <c:pt idx="47">
                  <c:v>-4.1610392326057927E-2</c:v>
                </c:pt>
                <c:pt idx="48">
                  <c:v>-2.4784974401170265E-2</c:v>
                </c:pt>
                <c:pt idx="49">
                  <c:v>0.14342759715994019</c:v>
                </c:pt>
                <c:pt idx="50">
                  <c:v>-0.12453998635011344</c:v>
                </c:pt>
                <c:pt idx="51">
                  <c:v>1.9471303501945623E-2</c:v>
                </c:pt>
                <c:pt idx="52">
                  <c:v>-2.6220505160239008E-2</c:v>
                </c:pt>
                <c:pt idx="53">
                  <c:v>-3.640277777777777E-2</c:v>
                </c:pt>
                <c:pt idx="54">
                  <c:v>0.11794353819643882</c:v>
                </c:pt>
                <c:pt idx="55">
                  <c:v>8.5704874271330181E-2</c:v>
                </c:pt>
                <c:pt idx="56">
                  <c:v>3.5808969031720012E-2</c:v>
                </c:pt>
                <c:pt idx="57">
                  <c:v>-1.0466380866426062E-2</c:v>
                </c:pt>
                <c:pt idx="58">
                  <c:v>-0.13853334616848181</c:v>
                </c:pt>
                <c:pt idx="59">
                  <c:v>-8.8262054507336624E-3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42-4E17-9EC4-46EFEE712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73312"/>
        <c:axId val="598576056"/>
      </c:scatterChart>
      <c:valAx>
        <c:axId val="59857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i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b="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</a:p>
            </c:rich>
          </c:tx>
          <c:layout>
            <c:manualLayout>
              <c:xMode val="edge"/>
              <c:yMode val="edge"/>
              <c:x val="0.86464416658984233"/>
              <c:y val="0.7189921240437307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598576056"/>
        <c:crosses val="autoZero"/>
        <c:crossBetween val="midCat"/>
      </c:valAx>
      <c:valAx>
        <c:axId val="5985760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 i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b="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b="0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</a:p>
            </c:rich>
          </c:tx>
          <c:layout>
            <c:manualLayout>
              <c:xMode val="edge"/>
              <c:yMode val="edge"/>
              <c:x val="0.34410311893566409"/>
              <c:y val="0.1213620407141159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59857331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20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1" workbookViewId="0" zoomToFit="1"/>
  </sheetViews>
  <sheetProtection content="1" objects="1"/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1" workbookViewId="0" zoomToFit="1"/>
  </sheetViews>
  <sheetProtection content="1" objects="1"/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2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104775</xdr:rowOff>
    </xdr:from>
    <xdr:to>
      <xdr:col>20</xdr:col>
      <xdr:colOff>514350</xdr:colOff>
      <xdr:row>14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14</xdr:row>
      <xdr:rowOff>76200</xdr:rowOff>
    </xdr:from>
    <xdr:to>
      <xdr:col>20</xdr:col>
      <xdr:colOff>514350</xdr:colOff>
      <xdr:row>28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533400</xdr:colOff>
      <xdr:row>14</xdr:row>
      <xdr:rowOff>76200</xdr:rowOff>
    </xdr:from>
    <xdr:to>
      <xdr:col>28</xdr:col>
      <xdr:colOff>228600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514350</xdr:colOff>
      <xdr:row>0</xdr:row>
      <xdr:rowOff>104775</xdr:rowOff>
    </xdr:from>
    <xdr:to>
      <xdr:col>28</xdr:col>
      <xdr:colOff>209550</xdr:colOff>
      <xdr:row>14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426720</xdr:colOff>
      <xdr:row>6</xdr:row>
      <xdr:rowOff>114300</xdr:rowOff>
    </xdr:from>
    <xdr:to>
      <xdr:col>13</xdr:col>
      <xdr:colOff>228600</xdr:colOff>
      <xdr:row>11</xdr:row>
      <xdr:rowOff>144780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5073C4-9C96-7A91-AC37-086EAAEE4462}"/>
            </a:ext>
          </a:extLst>
        </xdr:cNvPr>
        <xdr:cNvSpPr txBox="1"/>
      </xdr:nvSpPr>
      <xdr:spPr>
        <a:xfrm>
          <a:off x="4267200" y="1333500"/>
          <a:ext cx="3116580" cy="94488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This sheet contains data for MAT stock.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workbookViewId="0">
      <selection sqref="A1:I1"/>
    </sheetView>
  </sheetViews>
  <sheetFormatPr defaultColWidth="9.109375" defaultRowHeight="14.4" x14ac:dyDescent="0.3"/>
  <cols>
    <col min="1" max="16384" width="9.109375" style="13"/>
  </cols>
  <sheetData>
    <row r="1" spans="1:9" x14ac:dyDescent="0.3">
      <c r="A1" s="24" t="s">
        <v>19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4" t="s">
        <v>24</v>
      </c>
      <c r="B2" s="24"/>
      <c r="C2" s="24"/>
      <c r="D2" s="24"/>
      <c r="E2" s="24"/>
      <c r="F2" s="24"/>
      <c r="G2" s="24"/>
      <c r="H2" s="24"/>
      <c r="I2" s="24"/>
    </row>
    <row r="3" spans="1:9" x14ac:dyDescent="0.3">
      <c r="A3" s="14"/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25" t="s">
        <v>25</v>
      </c>
      <c r="B4" s="25"/>
      <c r="C4" s="25"/>
      <c r="D4" s="25"/>
      <c r="E4" s="25"/>
      <c r="F4" s="25"/>
      <c r="G4" s="25"/>
      <c r="H4" s="25"/>
      <c r="I4" s="25"/>
    </row>
    <row r="6" spans="1:9" x14ac:dyDescent="0.3">
      <c r="A6" s="13" t="s">
        <v>26</v>
      </c>
    </row>
    <row r="7" spans="1:9" x14ac:dyDescent="0.3">
      <c r="A7" s="13" t="s">
        <v>27</v>
      </c>
    </row>
    <row r="9" spans="1:9" x14ac:dyDescent="0.3">
      <c r="A9" s="13" t="s">
        <v>28</v>
      </c>
    </row>
    <row r="10" spans="1:9" x14ac:dyDescent="0.3">
      <c r="A10" s="13" t="s">
        <v>29</v>
      </c>
    </row>
    <row r="11" spans="1:9" x14ac:dyDescent="0.3">
      <c r="A11" s="13" t="s">
        <v>30</v>
      </c>
    </row>
    <row r="12" spans="1:9" x14ac:dyDescent="0.3">
      <c r="A12" s="13" t="s">
        <v>31</v>
      </c>
    </row>
    <row r="13" spans="1:9" x14ac:dyDescent="0.3">
      <c r="A13" s="13" t="s">
        <v>32</v>
      </c>
    </row>
    <row r="15" spans="1:9" x14ac:dyDescent="0.3">
      <c r="A15" s="13" t="s">
        <v>33</v>
      </c>
    </row>
    <row r="16" spans="1:9" x14ac:dyDescent="0.3">
      <c r="A16" s="13" t="s">
        <v>34</v>
      </c>
    </row>
    <row r="17" spans="1:1" x14ac:dyDescent="0.3">
      <c r="A17" s="13" t="s">
        <v>35</v>
      </c>
    </row>
  </sheetData>
  <sheetProtection sheet="1" objects="1" scenarios="1"/>
  <mergeCells count="3">
    <mergeCell ref="A1:I1"/>
    <mergeCell ref="A2:I2"/>
    <mergeCell ref="A4:I4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"/>
  <sheetViews>
    <sheetView showGridLines="0" tabSelected="1" zoomScaleNormal="100" workbookViewId="0">
      <selection activeCell="Q39" sqref="Q39"/>
    </sheetView>
  </sheetViews>
  <sheetFormatPr defaultRowHeight="14.4" x14ac:dyDescent="0.3"/>
  <cols>
    <col min="1" max="1" width="4" bestFit="1" customWidth="1"/>
    <col min="2" max="5" width="9.6640625" customWidth="1"/>
    <col min="6" max="6" width="3.6640625" customWidth="1"/>
    <col min="7" max="7" width="9.6640625" customWidth="1"/>
    <col min="8" max="8" width="9.6640625" bestFit="1" customWidth="1"/>
    <col min="9" max="9" width="3.5546875" customWidth="1"/>
    <col min="10" max="10" width="8.44140625" customWidth="1"/>
  </cols>
  <sheetData>
    <row r="1" spans="1:13" ht="24" thickBot="1" x14ac:dyDescent="0.5">
      <c r="A1" s="27" t="s">
        <v>19</v>
      </c>
      <c r="B1" s="27"/>
      <c r="C1" s="27"/>
      <c r="D1" s="27"/>
      <c r="E1" s="27"/>
      <c r="F1" s="27"/>
      <c r="G1" s="27"/>
      <c r="H1" s="27"/>
    </row>
    <row r="3" spans="1:13" x14ac:dyDescent="0.3">
      <c r="A3" t="s">
        <v>14</v>
      </c>
    </row>
    <row r="5" spans="1:13" x14ac:dyDescent="0.3">
      <c r="A5" s="8">
        <v>1</v>
      </c>
      <c r="B5" t="s">
        <v>22</v>
      </c>
    </row>
    <row r="6" spans="1:13" x14ac:dyDescent="0.3">
      <c r="A6" s="8"/>
      <c r="B6" t="s">
        <v>23</v>
      </c>
    </row>
    <row r="7" spans="1:13" x14ac:dyDescent="0.3">
      <c r="A7" s="8">
        <v>2</v>
      </c>
      <c r="B7" t="s">
        <v>15</v>
      </c>
    </row>
    <row r="8" spans="1:13" x14ac:dyDescent="0.3">
      <c r="A8" s="8"/>
      <c r="B8" t="s">
        <v>17</v>
      </c>
    </row>
    <row r="9" spans="1:13" x14ac:dyDescent="0.3">
      <c r="A9" s="8"/>
      <c r="B9" t="s">
        <v>18</v>
      </c>
    </row>
    <row r="10" spans="1:13" x14ac:dyDescent="0.3">
      <c r="A10" s="8">
        <v>3</v>
      </c>
      <c r="B10" t="s">
        <v>16</v>
      </c>
    </row>
    <row r="11" spans="1:13" x14ac:dyDescent="0.3">
      <c r="A11" s="8"/>
      <c r="B11" t="s">
        <v>20</v>
      </c>
    </row>
    <row r="12" spans="1:13" ht="15" customHeight="1" x14ac:dyDescent="0.3">
      <c r="A12" s="8"/>
      <c r="B12" t="s">
        <v>21</v>
      </c>
    </row>
    <row r="14" spans="1:13" x14ac:dyDescent="0.3">
      <c r="A14" s="26" t="s">
        <v>13</v>
      </c>
      <c r="B14" s="26"/>
      <c r="C14" s="10">
        <v>60</v>
      </c>
    </row>
    <row r="15" spans="1:13" ht="15" customHeight="1" x14ac:dyDescent="0.3"/>
    <row r="16" spans="1:13" ht="15.6" x14ac:dyDescent="0.35">
      <c r="A16" s="7" t="s">
        <v>12</v>
      </c>
      <c r="B16" s="4" t="s">
        <v>0</v>
      </c>
      <c r="C16" s="4" t="s">
        <v>3</v>
      </c>
      <c r="D16" s="4" t="s">
        <v>4</v>
      </c>
      <c r="E16" s="4" t="s">
        <v>6</v>
      </c>
      <c r="G16" s="4" t="s">
        <v>10</v>
      </c>
      <c r="H16" s="4" t="s">
        <v>11</v>
      </c>
      <c r="J16" s="28" t="s">
        <v>8</v>
      </c>
      <c r="K16" s="29"/>
      <c r="L16" s="29"/>
      <c r="M16" s="30"/>
    </row>
    <row r="17" spans="1:13" x14ac:dyDescent="0.3">
      <c r="A17" s="2">
        <v>1</v>
      </c>
      <c r="B17" s="20">
        <v>43435</v>
      </c>
      <c r="C17" s="9">
        <v>-9.0289856924096148E-2</v>
      </c>
      <c r="D17" s="15">
        <v>1.9249999999999998E-3</v>
      </c>
      <c r="E17" s="9">
        <v>-0.28129496402877696</v>
      </c>
      <c r="G17" s="3">
        <f>E17-D17</f>
        <v>-0.28321996402877697</v>
      </c>
      <c r="H17" s="3">
        <f>C17-D17</f>
        <v>-9.2214856924096145E-2</v>
      </c>
      <c r="J17" s="11" t="s">
        <v>1</v>
      </c>
      <c r="K17" s="11" t="s">
        <v>2</v>
      </c>
      <c r="L17" s="12" t="s">
        <v>5</v>
      </c>
      <c r="M17" s="12" t="s">
        <v>7</v>
      </c>
    </row>
    <row r="18" spans="1:13" x14ac:dyDescent="0.3">
      <c r="A18" s="2">
        <v>2</v>
      </c>
      <c r="B18" s="20">
        <v>43466</v>
      </c>
      <c r="C18" s="9">
        <v>8.0134905762586695E-2</v>
      </c>
      <c r="D18" s="15">
        <v>2.0333333333333332E-3</v>
      </c>
      <c r="E18" s="9">
        <v>0.18518518518518515</v>
      </c>
      <c r="G18" s="3">
        <f t="shared" ref="G18:G81" si="0">E18-D18</f>
        <v>0.18315185185185182</v>
      </c>
      <c r="H18" s="3">
        <f t="shared" ref="H18:H81" si="1">C18-D18</f>
        <v>7.8101572429253363E-2</v>
      </c>
      <c r="J18" s="1">
        <f ca="1">INTERCEPT(Excess_Security_Returns,Excess_Market_Returns)</f>
        <v>7.0483010146277052E-4</v>
      </c>
      <c r="K18" s="6">
        <f ca="1">SLOPE(Excess_Security_Returns,Excess_Market_Returns)</f>
        <v>1.1351684938142343</v>
      </c>
      <c r="L18" s="3">
        <f ca="1">SQRT(VAR(Excess_Security_Returns)-K18^2*VAR(Excess_Market_Returns))</f>
        <v>0.109956168015511</v>
      </c>
      <c r="M18" s="5">
        <f ca="1">RSQ(Excess_Security_Returns,Excess_Market_Returns)</f>
        <v>0.24394913720507774</v>
      </c>
    </row>
    <row r="19" spans="1:13" x14ac:dyDescent="0.3">
      <c r="A19" s="2">
        <v>3</v>
      </c>
      <c r="B19" s="20">
        <v>43497</v>
      </c>
      <c r="C19" s="9">
        <v>3.2108447274422587E-2</v>
      </c>
      <c r="D19" s="15">
        <v>2.0166666666666666E-3</v>
      </c>
      <c r="E19" s="9">
        <v>0.2179054054054054</v>
      </c>
      <c r="G19" s="3">
        <f t="shared" si="0"/>
        <v>0.21588873873873873</v>
      </c>
      <c r="H19" s="3">
        <f t="shared" si="1"/>
        <v>3.0091780607755921E-2</v>
      </c>
    </row>
    <row r="20" spans="1:13" x14ac:dyDescent="0.3">
      <c r="A20" s="2">
        <v>4</v>
      </c>
      <c r="B20" s="20">
        <v>43525</v>
      </c>
      <c r="C20" s="9">
        <v>1.9431331650016512E-2</v>
      </c>
      <c r="D20" s="15">
        <v>2.0333333333333332E-3</v>
      </c>
      <c r="E20" s="9">
        <v>-9.8474341192787793E-2</v>
      </c>
      <c r="G20" s="3">
        <f t="shared" si="0"/>
        <v>-0.10050767452612112</v>
      </c>
      <c r="H20" s="3">
        <f t="shared" si="1"/>
        <v>1.7397998316683178E-2</v>
      </c>
      <c r="J20" s="28" t="s">
        <v>9</v>
      </c>
      <c r="K20" s="29"/>
      <c r="L20" s="29"/>
      <c r="M20" s="30"/>
    </row>
    <row r="21" spans="1:13" x14ac:dyDescent="0.3">
      <c r="A21" s="2">
        <v>5</v>
      </c>
      <c r="B21" s="20">
        <v>43556</v>
      </c>
      <c r="C21" s="9">
        <v>4.0489296420135434E-2</v>
      </c>
      <c r="D21" s="15">
        <v>2.0250000000000003E-3</v>
      </c>
      <c r="E21" s="9">
        <v>-6.2307692307692349E-2</v>
      </c>
      <c r="G21" s="3">
        <f t="shared" si="0"/>
        <v>-6.4332692307692355E-2</v>
      </c>
      <c r="H21" s="3">
        <f t="shared" si="1"/>
        <v>3.8464296420135435E-2</v>
      </c>
      <c r="J21" s="12" t="s">
        <v>1</v>
      </c>
      <c r="K21" s="12" t="s">
        <v>2</v>
      </c>
      <c r="L21" s="12" t="s">
        <v>36</v>
      </c>
      <c r="M21" s="12" t="s">
        <v>7</v>
      </c>
    </row>
    <row r="22" spans="1:13" x14ac:dyDescent="0.3">
      <c r="A22" s="2">
        <v>6</v>
      </c>
      <c r="B22" s="20">
        <v>43586</v>
      </c>
      <c r="C22" s="9">
        <v>-6.354802750682495E-2</v>
      </c>
      <c r="D22" s="15">
        <v>2.0250000000000003E-3</v>
      </c>
      <c r="E22" s="9">
        <v>-0.19196062346185397</v>
      </c>
      <c r="G22" s="3">
        <f t="shared" si="0"/>
        <v>-0.19398562346185397</v>
      </c>
      <c r="H22" s="3">
        <f t="shared" si="1"/>
        <v>-6.5573027506824949E-2</v>
      </c>
      <c r="J22" s="1">
        <f ca="1">INTERCEPT(Total_Security_Returns,Total_Market_Returns)</f>
        <v>5.799638456758776E-4</v>
      </c>
      <c r="K22" s="6">
        <f ca="1">SLOPE(Total_Security_Returns,Total_Market_Returns)</f>
        <v>1.1284625168459723</v>
      </c>
      <c r="L22" s="3">
        <f ca="1">SQRT(VAR(Total_Security_Returns)-K22^2*VAR(Total_Market_Returns))</f>
        <v>0.10998104590011226</v>
      </c>
      <c r="M22" s="5">
        <f ca="1">RSQ(Total_Security_Returns,Total_Market_Returns)</f>
        <v>0.24124877356885399</v>
      </c>
    </row>
    <row r="23" spans="1:13" x14ac:dyDescent="0.3">
      <c r="A23" s="2">
        <v>7</v>
      </c>
      <c r="B23" s="20">
        <v>43617</v>
      </c>
      <c r="C23" s="9">
        <v>7.0476711594105651E-2</v>
      </c>
      <c r="D23" s="15">
        <v>1.9583333333333332E-3</v>
      </c>
      <c r="E23" s="9">
        <v>0.13807106598984784</v>
      </c>
      <c r="G23" s="3">
        <f t="shared" si="0"/>
        <v>0.1361127326565145</v>
      </c>
      <c r="H23" s="3">
        <f t="shared" si="1"/>
        <v>6.8518378260772311E-2</v>
      </c>
    </row>
    <row r="24" spans="1:13" x14ac:dyDescent="0.3">
      <c r="A24" s="2">
        <v>8</v>
      </c>
      <c r="B24" s="20">
        <v>43647</v>
      </c>
      <c r="C24" s="9">
        <v>1.4373122328946823E-2</v>
      </c>
      <c r="D24" s="15">
        <v>1.8166666666666667E-3</v>
      </c>
      <c r="E24" s="9">
        <v>0.30240856378233705</v>
      </c>
      <c r="G24" s="3">
        <f t="shared" si="0"/>
        <v>0.30059189711567036</v>
      </c>
      <c r="H24" s="3">
        <f t="shared" si="1"/>
        <v>1.2556455662280157E-2</v>
      </c>
    </row>
    <row r="25" spans="1:13" ht="15" customHeight="1" x14ac:dyDescent="0.3">
      <c r="A25" s="2">
        <v>9</v>
      </c>
      <c r="B25" s="20">
        <v>43678</v>
      </c>
      <c r="C25" s="9">
        <v>-1.5841366088397375E-2</v>
      </c>
      <c r="D25" s="15">
        <v>1.6749999999999996E-3</v>
      </c>
      <c r="E25" s="9">
        <v>-0.32876712328767116</v>
      </c>
      <c r="G25" s="3">
        <f t="shared" si="0"/>
        <v>-0.33044212328767114</v>
      </c>
      <c r="H25" s="3">
        <f t="shared" si="1"/>
        <v>-1.7516366088397375E-2</v>
      </c>
    </row>
    <row r="26" spans="1:13" x14ac:dyDescent="0.3">
      <c r="A26" s="2">
        <v>10</v>
      </c>
      <c r="B26" s="20">
        <v>43709</v>
      </c>
      <c r="C26" s="9">
        <v>1.8710697955149357E-2</v>
      </c>
      <c r="D26" s="15">
        <v>1.75E-3</v>
      </c>
      <c r="E26" s="9">
        <v>0.16224489795918365</v>
      </c>
      <c r="G26" s="3">
        <f t="shared" si="0"/>
        <v>0.16049489795918365</v>
      </c>
      <c r="H26" s="3">
        <f t="shared" si="1"/>
        <v>1.6960697955149356E-2</v>
      </c>
    </row>
    <row r="27" spans="1:13" x14ac:dyDescent="0.3">
      <c r="A27" s="2">
        <v>11</v>
      </c>
      <c r="B27" s="20">
        <v>43739</v>
      </c>
      <c r="C27" s="9">
        <v>2.1658991543773067E-2</v>
      </c>
      <c r="D27" s="15">
        <v>1.5916666666666666E-3</v>
      </c>
      <c r="E27" s="9">
        <v>4.8287971905179888E-2</v>
      </c>
      <c r="G27" s="3">
        <f t="shared" si="0"/>
        <v>4.6696305238513224E-2</v>
      </c>
      <c r="H27" s="3">
        <f t="shared" si="1"/>
        <v>2.0067324877106399E-2</v>
      </c>
    </row>
    <row r="28" spans="1:13" x14ac:dyDescent="0.3">
      <c r="A28" s="2">
        <v>12</v>
      </c>
      <c r="B28" s="20">
        <v>43770</v>
      </c>
      <c r="C28" s="9">
        <v>3.6299039052051625E-2</v>
      </c>
      <c r="D28" s="15">
        <v>1.325E-3</v>
      </c>
      <c r="E28" s="9">
        <v>-2.0100502512562832E-2</v>
      </c>
      <c r="G28" s="3">
        <f t="shared" si="0"/>
        <v>-2.1425502512562832E-2</v>
      </c>
      <c r="H28" s="3">
        <f t="shared" si="1"/>
        <v>3.4974039052051625E-2</v>
      </c>
    </row>
    <row r="29" spans="1:13" x14ac:dyDescent="0.3">
      <c r="A29" s="2">
        <v>13</v>
      </c>
      <c r="B29" s="20">
        <v>43800</v>
      </c>
      <c r="C29" s="9">
        <v>3.0182848232194508E-2</v>
      </c>
      <c r="D29" s="15">
        <v>1.3500000000000003E-3</v>
      </c>
      <c r="E29" s="9">
        <v>0.15811965811965825</v>
      </c>
      <c r="G29" s="3">
        <f t="shared" si="0"/>
        <v>0.15676965811965826</v>
      </c>
      <c r="H29" s="3">
        <f t="shared" si="1"/>
        <v>2.8832848232194508E-2</v>
      </c>
    </row>
    <row r="30" spans="1:13" x14ac:dyDescent="0.3">
      <c r="A30" s="2">
        <v>14</v>
      </c>
      <c r="B30" s="20">
        <v>43831</v>
      </c>
      <c r="C30" s="9">
        <v>-3.9215267403868565E-4</v>
      </c>
      <c r="D30" s="15">
        <v>1.2333333333333335E-3</v>
      </c>
      <c r="E30" s="9">
        <v>7.9704797047970483E-2</v>
      </c>
      <c r="G30" s="3">
        <f t="shared" si="0"/>
        <v>7.8471463714637146E-2</v>
      </c>
      <c r="H30" s="3">
        <f t="shared" si="1"/>
        <v>-1.625486007372019E-3</v>
      </c>
    </row>
    <row r="31" spans="1:13" x14ac:dyDescent="0.3">
      <c r="A31" s="2">
        <v>15</v>
      </c>
      <c r="B31" s="20">
        <v>43862</v>
      </c>
      <c r="C31" s="9">
        <v>-8.2318729964890924E-2</v>
      </c>
      <c r="D31" s="15">
        <v>1.3000000000000002E-3</v>
      </c>
      <c r="E31" s="9">
        <v>-0.19412166780587845</v>
      </c>
      <c r="G31" s="3">
        <f t="shared" si="0"/>
        <v>-0.19542166780587844</v>
      </c>
      <c r="H31" s="3">
        <f t="shared" si="1"/>
        <v>-8.361872996489092E-2</v>
      </c>
    </row>
    <row r="32" spans="1:13" x14ac:dyDescent="0.3">
      <c r="A32" s="2">
        <v>16</v>
      </c>
      <c r="B32" s="20">
        <v>43891</v>
      </c>
      <c r="C32" s="9">
        <v>-0.12351353104680346</v>
      </c>
      <c r="D32" s="15">
        <v>1.2083333333333332E-3</v>
      </c>
      <c r="E32" s="9">
        <v>-0.25275657336726032</v>
      </c>
      <c r="G32" s="3">
        <f t="shared" si="0"/>
        <v>-0.25396490670059363</v>
      </c>
      <c r="H32" s="3">
        <f t="shared" si="1"/>
        <v>-0.1247218643801368</v>
      </c>
    </row>
    <row r="33" spans="1:8" x14ac:dyDescent="0.3">
      <c r="A33" s="2">
        <v>17</v>
      </c>
      <c r="B33" s="20">
        <v>43922</v>
      </c>
      <c r="C33" s="9">
        <v>0.12819403324982928</v>
      </c>
      <c r="D33" s="15">
        <v>4.1666666666666665E-5</v>
      </c>
      <c r="E33" s="9">
        <v>-1.0215664018161165E-2</v>
      </c>
      <c r="G33" s="3">
        <f t="shared" si="0"/>
        <v>-1.0257330684827832E-2</v>
      </c>
      <c r="H33" s="3">
        <f t="shared" si="1"/>
        <v>0.12815236658316262</v>
      </c>
    </row>
    <row r="34" spans="1:8" x14ac:dyDescent="0.3">
      <c r="A34" s="2">
        <v>18</v>
      </c>
      <c r="B34" s="20">
        <v>43952</v>
      </c>
      <c r="C34" s="9">
        <v>4.7627458500709895E-2</v>
      </c>
      <c r="D34" s="15">
        <v>8.3333333333333331E-5</v>
      </c>
      <c r="E34" s="9">
        <v>5.6192660550458733E-2</v>
      </c>
      <c r="G34" s="3">
        <f t="shared" si="0"/>
        <v>5.6109327217125401E-2</v>
      </c>
      <c r="H34" s="3">
        <f t="shared" si="1"/>
        <v>4.7544125167376564E-2</v>
      </c>
    </row>
    <row r="35" spans="1:8" x14ac:dyDescent="0.3">
      <c r="A35" s="2">
        <v>19</v>
      </c>
      <c r="B35" s="20">
        <v>43983</v>
      </c>
      <c r="C35" s="9">
        <v>1.9888211104706094E-2</v>
      </c>
      <c r="D35" s="15">
        <v>1.0833333333333333E-4</v>
      </c>
      <c r="E35" s="9">
        <v>4.9945711183496097E-2</v>
      </c>
      <c r="G35" s="3">
        <f t="shared" si="0"/>
        <v>4.9837377850162762E-2</v>
      </c>
      <c r="H35" s="3">
        <f t="shared" si="1"/>
        <v>1.9779877771372762E-2</v>
      </c>
    </row>
    <row r="36" spans="1:8" x14ac:dyDescent="0.3">
      <c r="A36" s="2">
        <v>20</v>
      </c>
      <c r="B36" s="20">
        <v>44013</v>
      </c>
      <c r="C36" s="9">
        <v>5.6385171143966913E-2</v>
      </c>
      <c r="D36" s="15">
        <v>1.0833333333333333E-4</v>
      </c>
      <c r="E36" s="9">
        <v>0.14891416752843842</v>
      </c>
      <c r="G36" s="3">
        <f t="shared" si="0"/>
        <v>0.1488058341951051</v>
      </c>
      <c r="H36" s="3">
        <f t="shared" si="1"/>
        <v>5.6276837810633577E-2</v>
      </c>
    </row>
    <row r="37" spans="1:8" x14ac:dyDescent="0.3">
      <c r="A37" s="2">
        <v>21</v>
      </c>
      <c r="B37" s="20">
        <v>44044</v>
      </c>
      <c r="C37" s="9">
        <v>7.187982968221146E-2</v>
      </c>
      <c r="D37" s="15">
        <v>7.4999999999999993E-5</v>
      </c>
      <c r="E37" s="9">
        <v>-3.2403240324032356E-2</v>
      </c>
      <c r="G37" s="3">
        <f t="shared" si="0"/>
        <v>-3.2478240324032355E-2</v>
      </c>
      <c r="H37" s="3">
        <f t="shared" si="1"/>
        <v>7.1804829682211455E-2</v>
      </c>
    </row>
    <row r="38" spans="1:8" x14ac:dyDescent="0.3">
      <c r="A38" s="2">
        <v>22</v>
      </c>
      <c r="B38" s="20">
        <v>44075</v>
      </c>
      <c r="C38" s="9">
        <v>-3.799719414747546E-2</v>
      </c>
      <c r="D38" s="15">
        <v>6.666666666666667E-5</v>
      </c>
      <c r="E38" s="9">
        <v>8.8372093023255743E-2</v>
      </c>
      <c r="G38" s="3">
        <f t="shared" si="0"/>
        <v>8.830542635658907E-2</v>
      </c>
      <c r="H38" s="3">
        <f t="shared" si="1"/>
        <v>-3.8063860814142127E-2</v>
      </c>
    </row>
    <row r="39" spans="1:8" x14ac:dyDescent="0.3">
      <c r="A39" s="2">
        <v>23</v>
      </c>
      <c r="B39" s="20">
        <v>44105</v>
      </c>
      <c r="C39" s="9">
        <v>-2.6592646444557791E-2</v>
      </c>
      <c r="D39" s="15">
        <v>6.666666666666667E-5</v>
      </c>
      <c r="E39" s="9">
        <v>0.17692307692307696</v>
      </c>
      <c r="G39" s="3">
        <f t="shared" si="0"/>
        <v>0.1768564102564103</v>
      </c>
      <c r="H39" s="3">
        <f t="shared" si="1"/>
        <v>-2.6659313111224457E-2</v>
      </c>
    </row>
    <row r="40" spans="1:8" x14ac:dyDescent="0.3">
      <c r="A40" s="2">
        <v>24</v>
      </c>
      <c r="B40" s="20">
        <v>44136</v>
      </c>
      <c r="C40" s="9">
        <v>0.10946362497104611</v>
      </c>
      <c r="D40" s="15">
        <v>6.666666666666667E-5</v>
      </c>
      <c r="E40" s="9">
        <v>0.12490922294843869</v>
      </c>
      <c r="G40" s="3">
        <f t="shared" si="0"/>
        <v>0.12484255628177202</v>
      </c>
      <c r="H40" s="3">
        <f t="shared" si="1"/>
        <v>0.10939695830437944</v>
      </c>
    </row>
    <row r="41" spans="1:8" x14ac:dyDescent="0.3">
      <c r="A41" s="2">
        <v>25</v>
      </c>
      <c r="B41" s="20">
        <v>44166</v>
      </c>
      <c r="C41" s="9">
        <v>3.8448567061827657E-2</v>
      </c>
      <c r="D41" s="15">
        <v>6.666666666666667E-5</v>
      </c>
      <c r="E41" s="9">
        <v>0.1265333118140736</v>
      </c>
      <c r="G41" s="3">
        <f t="shared" si="0"/>
        <v>0.12646664514740694</v>
      </c>
      <c r="H41" s="3">
        <f t="shared" si="1"/>
        <v>3.8381900395160991E-2</v>
      </c>
    </row>
    <row r="42" spans="1:8" x14ac:dyDescent="0.3">
      <c r="A42" s="2">
        <v>26</v>
      </c>
      <c r="B42" s="20">
        <v>44197</v>
      </c>
      <c r="C42" s="9">
        <v>-1.0096206512143432E-2</v>
      </c>
      <c r="D42" s="15">
        <v>6.666666666666667E-5</v>
      </c>
      <c r="E42" s="9">
        <v>3.8395413272469044E-2</v>
      </c>
      <c r="G42" s="3">
        <f t="shared" si="0"/>
        <v>3.8328746605802377E-2</v>
      </c>
      <c r="H42" s="3">
        <f t="shared" si="1"/>
        <v>-1.0162873178810098E-2</v>
      </c>
    </row>
    <row r="43" spans="1:8" x14ac:dyDescent="0.3">
      <c r="A43" s="2">
        <v>27</v>
      </c>
      <c r="B43" s="20">
        <v>44228</v>
      </c>
      <c r="C43" s="9">
        <v>2.7574498666191057E-2</v>
      </c>
      <c r="D43" s="15">
        <v>5.833333333333334E-5</v>
      </c>
      <c r="E43" s="9">
        <v>0.1147902806407131</v>
      </c>
      <c r="G43" s="3">
        <f t="shared" si="0"/>
        <v>0.11473194730737978</v>
      </c>
      <c r="H43" s="3">
        <f t="shared" si="1"/>
        <v>2.7516165332857723E-2</v>
      </c>
    </row>
    <row r="44" spans="1:8" x14ac:dyDescent="0.3">
      <c r="A44" s="2">
        <v>28</v>
      </c>
      <c r="B44" s="20">
        <v>44256</v>
      </c>
      <c r="C44" s="9">
        <v>4.3795555701961551E-2</v>
      </c>
      <c r="D44" s="15">
        <v>3.3333333333333335E-5</v>
      </c>
      <c r="E44" s="9">
        <v>-1.3861434957354635E-2</v>
      </c>
      <c r="G44" s="3">
        <f t="shared" si="0"/>
        <v>-1.3894768290687969E-2</v>
      </c>
      <c r="H44" s="3">
        <f t="shared" si="1"/>
        <v>4.3762222368628215E-2</v>
      </c>
    </row>
    <row r="45" spans="1:8" x14ac:dyDescent="0.3">
      <c r="A45" s="2">
        <v>29</v>
      </c>
      <c r="B45" s="20">
        <v>44287</v>
      </c>
      <c r="C45" s="9">
        <v>5.3369068080519742E-2</v>
      </c>
      <c r="D45" s="15">
        <v>8.3333333333333337E-6</v>
      </c>
      <c r="E45" s="9">
        <v>7.7309186746987849E-2</v>
      </c>
      <c r="G45" s="3">
        <f t="shared" si="0"/>
        <v>7.7300853413654516E-2</v>
      </c>
      <c r="H45" s="3">
        <f t="shared" si="1"/>
        <v>5.336073474718641E-2</v>
      </c>
    </row>
    <row r="46" spans="1:8" x14ac:dyDescent="0.3">
      <c r="A46" s="2">
        <v>30</v>
      </c>
      <c r="B46" s="20">
        <v>44317</v>
      </c>
      <c r="C46" s="9">
        <v>6.9841994155443758E-3</v>
      </c>
      <c r="D46" s="15">
        <v>8.3333333333333337E-6</v>
      </c>
      <c r="E46" s="9">
        <v>-1.1649581157948796E-2</v>
      </c>
      <c r="G46" s="3">
        <f t="shared" si="0"/>
        <v>-1.165791449128213E-2</v>
      </c>
      <c r="H46" s="3">
        <f t="shared" si="1"/>
        <v>6.9758660822110425E-3</v>
      </c>
    </row>
    <row r="47" spans="1:8" x14ac:dyDescent="0.3">
      <c r="A47" s="2">
        <v>31</v>
      </c>
      <c r="B47" s="20">
        <v>44348</v>
      </c>
      <c r="C47" s="9">
        <v>2.3345390712880668E-2</v>
      </c>
      <c r="D47" s="15">
        <v>8.3333333333333337E-6</v>
      </c>
      <c r="E47" s="9">
        <v>-5.2333760128890079E-2</v>
      </c>
      <c r="G47" s="3">
        <f t="shared" si="0"/>
        <v>-5.2342093462223412E-2</v>
      </c>
      <c r="H47" s="3">
        <f t="shared" si="1"/>
        <v>2.3337057379547336E-2</v>
      </c>
    </row>
    <row r="48" spans="1:8" x14ac:dyDescent="0.3">
      <c r="A48" s="2">
        <v>32</v>
      </c>
      <c r="B48" s="20">
        <v>44378</v>
      </c>
      <c r="C48" s="9">
        <v>2.3754358264432139E-2</v>
      </c>
      <c r="D48" s="15">
        <v>4.1666666666666665E-5</v>
      </c>
      <c r="E48" s="9">
        <v>8.0596965174129342E-2</v>
      </c>
      <c r="G48" s="3">
        <f t="shared" si="0"/>
        <v>8.055529850746268E-2</v>
      </c>
      <c r="H48" s="3">
        <f t="shared" si="1"/>
        <v>2.3712691597765474E-2</v>
      </c>
    </row>
    <row r="49" spans="1:8" x14ac:dyDescent="0.3">
      <c r="A49" s="2">
        <v>33</v>
      </c>
      <c r="B49" s="20">
        <v>44409</v>
      </c>
      <c r="C49" s="9">
        <v>3.0405637882692023E-2</v>
      </c>
      <c r="D49" s="15">
        <v>4.1666666666666665E-5</v>
      </c>
      <c r="E49" s="9">
        <v>-1.7034945535678889E-2</v>
      </c>
      <c r="G49" s="3">
        <f t="shared" si="0"/>
        <v>-1.7076612202345555E-2</v>
      </c>
      <c r="H49" s="3">
        <f t="shared" si="1"/>
        <v>3.0363971216025357E-2</v>
      </c>
    </row>
    <row r="50" spans="1:8" x14ac:dyDescent="0.3">
      <c r="A50" s="2">
        <v>34</v>
      </c>
      <c r="B50" s="20">
        <v>44440</v>
      </c>
      <c r="C50" s="9">
        <v>-4.6509384560262379E-2</v>
      </c>
      <c r="D50" s="15">
        <v>2.4999999999999998E-5</v>
      </c>
      <c r="E50" s="9">
        <v>-0.13067920374707259</v>
      </c>
      <c r="G50" s="3">
        <f t="shared" si="0"/>
        <v>-0.13070420374707259</v>
      </c>
      <c r="H50" s="3">
        <f t="shared" si="1"/>
        <v>-4.6534384560262376E-2</v>
      </c>
    </row>
    <row r="51" spans="1:8" x14ac:dyDescent="0.3">
      <c r="A51" s="2">
        <v>35</v>
      </c>
      <c r="B51" s="20">
        <v>44470</v>
      </c>
      <c r="C51" s="9">
        <v>7.0061357468679281E-2</v>
      </c>
      <c r="D51" s="15">
        <v>5.833333333333334E-5</v>
      </c>
      <c r="E51" s="9">
        <v>0.17510776805537542</v>
      </c>
      <c r="G51" s="3">
        <f t="shared" si="0"/>
        <v>0.1750494347220421</v>
      </c>
      <c r="H51" s="3">
        <f t="shared" si="1"/>
        <v>7.0003024135345954E-2</v>
      </c>
    </row>
    <row r="52" spans="1:8" x14ac:dyDescent="0.3">
      <c r="A52" s="2">
        <v>36</v>
      </c>
      <c r="B52" s="20">
        <v>44501</v>
      </c>
      <c r="C52" s="9">
        <v>-6.9288167712898783E-3</v>
      </c>
      <c r="D52" s="15">
        <v>4.9999999999999996E-5</v>
      </c>
      <c r="E52" s="9">
        <v>-2.751031763000087E-2</v>
      </c>
      <c r="G52" s="3">
        <f t="shared" si="0"/>
        <v>-2.7560317630000872E-2</v>
      </c>
      <c r="H52" s="3">
        <f t="shared" si="1"/>
        <v>-6.978816771289878E-3</v>
      </c>
    </row>
    <row r="53" spans="1:8" x14ac:dyDescent="0.3">
      <c r="A53" s="2">
        <v>37</v>
      </c>
      <c r="B53" s="20">
        <v>44531</v>
      </c>
      <c r="C53" s="9">
        <v>4.4816406213219341E-2</v>
      </c>
      <c r="D53" s="15">
        <v>9.1666666666666668E-5</v>
      </c>
      <c r="E53" s="9">
        <v>1.6501650943029342E-2</v>
      </c>
      <c r="G53" s="3">
        <f t="shared" si="0"/>
        <v>1.6409984276362675E-2</v>
      </c>
      <c r="H53" s="3">
        <f t="shared" si="1"/>
        <v>4.4724739546552678E-2</v>
      </c>
    </row>
    <row r="54" spans="1:8" x14ac:dyDescent="0.3">
      <c r="A54" s="2">
        <v>38</v>
      </c>
      <c r="B54" s="20">
        <v>44562</v>
      </c>
      <c r="C54" s="9">
        <v>-5.174682327495575E-2</v>
      </c>
      <c r="D54" s="15">
        <v>4.9999999999999996E-5</v>
      </c>
      <c r="E54" s="9">
        <v>-2.9684556107817978E-2</v>
      </c>
      <c r="G54" s="3">
        <f t="shared" si="0"/>
        <v>-2.9734556107817979E-2</v>
      </c>
      <c r="H54" s="3">
        <f t="shared" si="1"/>
        <v>-5.1796823274955751E-2</v>
      </c>
    </row>
    <row r="55" spans="1:8" x14ac:dyDescent="0.3">
      <c r="A55" s="2">
        <v>39</v>
      </c>
      <c r="B55" s="20">
        <v>44593</v>
      </c>
      <c r="C55" s="9">
        <v>-2.994217480189899E-2</v>
      </c>
      <c r="D55" s="15">
        <v>2.4999999999999998E-5</v>
      </c>
      <c r="E55" s="9">
        <v>0.19407265774378576</v>
      </c>
      <c r="G55" s="3">
        <f t="shared" si="0"/>
        <v>0.19404765774378577</v>
      </c>
      <c r="H55" s="3">
        <f t="shared" si="1"/>
        <v>-2.9967174801898991E-2</v>
      </c>
    </row>
    <row r="56" spans="1:8" x14ac:dyDescent="0.3">
      <c r="A56" s="2">
        <v>40</v>
      </c>
      <c r="B56" s="20">
        <v>44621</v>
      </c>
      <c r="C56" s="9">
        <v>3.7130008915382061E-2</v>
      </c>
      <c r="D56" s="15">
        <v>4.9999999999999996E-5</v>
      </c>
      <c r="E56" s="9">
        <v>-0.11088875100080066</v>
      </c>
      <c r="G56" s="3">
        <f t="shared" si="0"/>
        <v>-0.11093875100080065</v>
      </c>
      <c r="H56" s="3">
        <f t="shared" si="1"/>
        <v>3.7080008915382059E-2</v>
      </c>
    </row>
    <row r="57" spans="1:8" x14ac:dyDescent="0.3">
      <c r="A57" s="2">
        <v>41</v>
      </c>
      <c r="B57" s="20">
        <v>44652</v>
      </c>
      <c r="C57" s="9">
        <v>-8.7201625616900993E-2</v>
      </c>
      <c r="D57" s="15">
        <v>1.4166666666666668E-4</v>
      </c>
      <c r="E57" s="9">
        <v>9.4552007859162956E-2</v>
      </c>
      <c r="G57" s="3">
        <f t="shared" si="0"/>
        <v>9.4410341192496292E-2</v>
      </c>
      <c r="H57" s="3">
        <f t="shared" si="1"/>
        <v>-8.7343292283567658E-2</v>
      </c>
    </row>
    <row r="58" spans="1:8" x14ac:dyDescent="0.3">
      <c r="A58" s="2">
        <v>42</v>
      </c>
      <c r="B58" s="20">
        <v>44682</v>
      </c>
      <c r="C58" s="9">
        <v>1.8340395439624142E-3</v>
      </c>
      <c r="D58" s="15">
        <v>3.0833333333333337E-4</v>
      </c>
      <c r="E58" s="9">
        <v>3.3319705196203309E-2</v>
      </c>
      <c r="G58" s="3">
        <f t="shared" si="0"/>
        <v>3.3011371862869975E-2</v>
      </c>
      <c r="H58" s="3">
        <f t="shared" si="1"/>
        <v>1.5257062106290807E-3</v>
      </c>
    </row>
    <row r="59" spans="1:8" x14ac:dyDescent="0.3">
      <c r="A59" s="2">
        <v>43</v>
      </c>
      <c r="B59" s="20">
        <v>44713</v>
      </c>
      <c r="C59" s="9">
        <v>-8.2543672382526467E-2</v>
      </c>
      <c r="D59" s="15">
        <v>6.0833333333333334E-4</v>
      </c>
      <c r="E59" s="9">
        <v>-0.11106691436835534</v>
      </c>
      <c r="G59" s="3">
        <f t="shared" si="0"/>
        <v>-0.11167524770168867</v>
      </c>
      <c r="H59" s="3">
        <f t="shared" si="1"/>
        <v>-8.3152005715859803E-2</v>
      </c>
    </row>
    <row r="60" spans="1:8" x14ac:dyDescent="0.3">
      <c r="A60" s="2">
        <v>44</v>
      </c>
      <c r="B60" s="20">
        <v>44743</v>
      </c>
      <c r="C60" s="9">
        <v>9.2204472923388181E-2</v>
      </c>
      <c r="D60" s="15">
        <v>1.0666666666666667E-3</v>
      </c>
      <c r="E60" s="9">
        <v>3.896108374384246E-2</v>
      </c>
      <c r="G60" s="3">
        <f t="shared" si="0"/>
        <v>3.7894417077175793E-2</v>
      </c>
      <c r="H60" s="3">
        <f t="shared" si="1"/>
        <v>9.1137806256721521E-2</v>
      </c>
    </row>
    <row r="61" spans="1:8" x14ac:dyDescent="0.3">
      <c r="A61" s="2">
        <v>45</v>
      </c>
      <c r="B61" s="20">
        <v>44774</v>
      </c>
      <c r="C61" s="9">
        <v>-4.0781356308831278E-2</v>
      </c>
      <c r="D61" s="15">
        <v>1.8500000000000001E-3</v>
      </c>
      <c r="E61" s="9">
        <v>-4.6551722131391367E-2</v>
      </c>
      <c r="G61" s="3">
        <f t="shared" si="0"/>
        <v>-4.8401722131391364E-2</v>
      </c>
      <c r="H61" s="3">
        <f t="shared" si="1"/>
        <v>-4.2631356308831275E-2</v>
      </c>
    </row>
    <row r="62" spans="1:8" x14ac:dyDescent="0.3">
      <c r="A62" s="2">
        <v>46</v>
      </c>
      <c r="B62" s="20">
        <v>44805</v>
      </c>
      <c r="C62" s="9">
        <v>-9.2099512563258087E-2</v>
      </c>
      <c r="D62" s="15">
        <v>2E-3</v>
      </c>
      <c r="E62" s="9">
        <v>-0.14376129548999567</v>
      </c>
      <c r="G62" s="3">
        <f t="shared" si="0"/>
        <v>-0.14576129548999567</v>
      </c>
      <c r="H62" s="3">
        <f t="shared" si="1"/>
        <v>-9.4099512563258089E-2</v>
      </c>
    </row>
    <row r="63" spans="1:8" x14ac:dyDescent="0.3">
      <c r="A63" s="2">
        <v>47</v>
      </c>
      <c r="B63" s="20">
        <v>44835</v>
      </c>
      <c r="C63" s="9">
        <v>8.0961287047193714E-2</v>
      </c>
      <c r="D63" s="15">
        <v>2.3250000000000002E-3</v>
      </c>
      <c r="E63" s="9">
        <v>1.0558605567128044E-3</v>
      </c>
      <c r="G63" s="3">
        <f t="shared" si="0"/>
        <v>-1.2691394432871959E-3</v>
      </c>
      <c r="H63" s="3">
        <f t="shared" si="1"/>
        <v>7.863628704719372E-2</v>
      </c>
    </row>
    <row r="64" spans="1:8" x14ac:dyDescent="0.3">
      <c r="A64" s="2">
        <v>48</v>
      </c>
      <c r="B64" s="20">
        <v>44866</v>
      </c>
      <c r="C64" s="9">
        <v>5.5884750629661535E-2</v>
      </c>
      <c r="D64" s="15">
        <v>3.1083333333333332E-3</v>
      </c>
      <c r="E64" s="9">
        <v>-3.8502058992724596E-2</v>
      </c>
      <c r="G64" s="3">
        <f t="shared" si="0"/>
        <v>-4.1610392326057927E-2</v>
      </c>
      <c r="H64" s="3">
        <f t="shared" si="1"/>
        <v>5.2776417296328204E-2</v>
      </c>
    </row>
    <row r="65" spans="1:8" x14ac:dyDescent="0.3">
      <c r="A65" s="2">
        <v>49</v>
      </c>
      <c r="B65" s="20">
        <v>44896</v>
      </c>
      <c r="C65" s="9">
        <v>-5.761465775524309E-2</v>
      </c>
      <c r="D65" s="15">
        <v>3.3916666666666665E-3</v>
      </c>
      <c r="E65" s="9">
        <v>-2.1393307734503597E-2</v>
      </c>
      <c r="G65" s="3">
        <f t="shared" si="0"/>
        <v>-2.4784974401170265E-2</v>
      </c>
      <c r="H65" s="3">
        <f t="shared" si="1"/>
        <v>-6.1006324421909758E-2</v>
      </c>
    </row>
    <row r="66" spans="1:8" x14ac:dyDescent="0.3">
      <c r="A66" s="2">
        <v>50</v>
      </c>
      <c r="B66" s="20">
        <v>44927</v>
      </c>
      <c r="C66" s="9">
        <v>6.2834280180287985E-2</v>
      </c>
      <c r="D66" s="15">
        <v>3.4333333333333334E-3</v>
      </c>
      <c r="E66" s="9">
        <v>0.14686093049327353</v>
      </c>
      <c r="G66" s="3">
        <f t="shared" si="0"/>
        <v>0.14342759715994019</v>
      </c>
      <c r="H66" s="3">
        <f t="shared" si="1"/>
        <v>5.9400946846954655E-2</v>
      </c>
    </row>
    <row r="67" spans="1:8" x14ac:dyDescent="0.3">
      <c r="A67" s="2">
        <v>51</v>
      </c>
      <c r="B67" s="20">
        <v>44958</v>
      </c>
      <c r="C67" s="9">
        <v>-2.4399784626571001E-2</v>
      </c>
      <c r="D67" s="15">
        <v>3.8166666666666666E-3</v>
      </c>
      <c r="E67" s="9">
        <v>-0.12072331968344678</v>
      </c>
      <c r="G67" s="3">
        <f t="shared" si="0"/>
        <v>-0.12453998635011344</v>
      </c>
      <c r="H67" s="3">
        <f t="shared" si="1"/>
        <v>-2.8216451293237667E-2</v>
      </c>
    </row>
    <row r="68" spans="1:8" x14ac:dyDescent="0.3">
      <c r="A68" s="2">
        <v>52</v>
      </c>
      <c r="B68" s="20">
        <v>44986</v>
      </c>
      <c r="C68" s="9">
        <v>3.671430929974763E-2</v>
      </c>
      <c r="D68" s="15">
        <v>3.8750000000000004E-3</v>
      </c>
      <c r="E68" s="9">
        <v>2.3346303501945623E-2</v>
      </c>
      <c r="G68" s="3">
        <f t="shared" si="0"/>
        <v>1.9471303501945623E-2</v>
      </c>
      <c r="H68" s="3">
        <f t="shared" si="1"/>
        <v>3.2839309299747627E-2</v>
      </c>
    </row>
    <row r="69" spans="1:8" x14ac:dyDescent="0.3">
      <c r="A69" s="2">
        <v>53</v>
      </c>
      <c r="B69" s="20">
        <v>45017</v>
      </c>
      <c r="C69" s="9">
        <v>1.560891489489988E-2</v>
      </c>
      <c r="D69" s="15">
        <v>3.9500000000000004E-3</v>
      </c>
      <c r="E69" s="9">
        <v>-2.2270505160239009E-2</v>
      </c>
      <c r="G69" s="3">
        <f t="shared" si="0"/>
        <v>-2.6220505160239008E-2</v>
      </c>
      <c r="H69" s="3">
        <f t="shared" si="1"/>
        <v>1.1658914894899879E-2</v>
      </c>
    </row>
    <row r="70" spans="1:8" x14ac:dyDescent="0.3">
      <c r="A70" s="2">
        <v>54</v>
      </c>
      <c r="B70" s="20">
        <v>45047</v>
      </c>
      <c r="C70" s="9">
        <v>4.3468278013294162E-3</v>
      </c>
      <c r="D70" s="15">
        <v>3.6249999999999998E-3</v>
      </c>
      <c r="E70" s="9">
        <v>-3.2777777777777767E-2</v>
      </c>
      <c r="G70" s="3">
        <f t="shared" si="0"/>
        <v>-3.640277777777777E-2</v>
      </c>
      <c r="H70" s="3">
        <f t="shared" si="1"/>
        <v>7.2182780132941642E-4</v>
      </c>
    </row>
    <row r="71" spans="1:8" x14ac:dyDescent="0.3">
      <c r="A71" s="2">
        <v>55</v>
      </c>
      <c r="B71" s="20">
        <v>45078</v>
      </c>
      <c r="C71" s="9">
        <v>6.6075546772891333E-2</v>
      </c>
      <c r="D71" s="15">
        <v>4.4000000000000003E-3</v>
      </c>
      <c r="E71" s="9">
        <v>0.12234353819643883</v>
      </c>
      <c r="G71" s="3">
        <f t="shared" si="0"/>
        <v>0.11794353819643882</v>
      </c>
      <c r="H71" s="3">
        <f t="shared" si="1"/>
        <v>6.1675546772891332E-2</v>
      </c>
    </row>
    <row r="72" spans="1:8" x14ac:dyDescent="0.3">
      <c r="A72" s="2">
        <v>56</v>
      </c>
      <c r="B72" s="20">
        <v>45108</v>
      </c>
      <c r="C72" s="9">
        <v>3.2124539863823791E-2</v>
      </c>
      <c r="D72" s="15">
        <v>4.3666666666666671E-3</v>
      </c>
      <c r="E72" s="9">
        <v>9.0071540937996852E-2</v>
      </c>
      <c r="G72" s="3">
        <f t="shared" si="0"/>
        <v>8.5704874271330181E-2</v>
      </c>
      <c r="H72" s="3">
        <f t="shared" si="1"/>
        <v>2.7757873197157123E-2</v>
      </c>
    </row>
    <row r="73" spans="1:8" x14ac:dyDescent="0.3">
      <c r="A73" s="2">
        <v>57</v>
      </c>
      <c r="B73" s="20">
        <v>45139</v>
      </c>
      <c r="C73" s="9">
        <v>-1.5921117042355312E-2</v>
      </c>
      <c r="D73" s="15">
        <v>4.5666666666666668E-3</v>
      </c>
      <c r="E73" s="9">
        <v>4.0375635698386675E-2</v>
      </c>
      <c r="G73" s="3">
        <f t="shared" si="0"/>
        <v>3.5808969031720012E-2</v>
      </c>
      <c r="H73" s="3">
        <f t="shared" si="1"/>
        <v>-2.0487783709021979E-2</v>
      </c>
    </row>
    <row r="74" spans="1:8" x14ac:dyDescent="0.3">
      <c r="A74" s="2">
        <v>58</v>
      </c>
      <c r="B74" s="20">
        <v>45170</v>
      </c>
      <c r="C74" s="9">
        <v>-4.7678193308121432E-2</v>
      </c>
      <c r="D74" s="15">
        <v>4.5999999999999999E-3</v>
      </c>
      <c r="E74" s="9">
        <v>-5.866380866426062E-3</v>
      </c>
      <c r="G74" s="3">
        <f t="shared" si="0"/>
        <v>-1.0466380866426062E-2</v>
      </c>
      <c r="H74" s="3">
        <f t="shared" si="1"/>
        <v>-5.2278193308121432E-2</v>
      </c>
    </row>
    <row r="75" spans="1:8" x14ac:dyDescent="0.3">
      <c r="A75" s="2">
        <v>59</v>
      </c>
      <c r="B75" s="20">
        <v>45200</v>
      </c>
      <c r="C75" s="9">
        <v>-2.1026870010403698E-2</v>
      </c>
      <c r="D75" s="15">
        <v>4.6249999999999998E-3</v>
      </c>
      <c r="E75" s="9">
        <v>-0.13390834616848182</v>
      </c>
      <c r="G75" s="3">
        <f t="shared" si="0"/>
        <v>-0.13853334616848181</v>
      </c>
      <c r="H75" s="3">
        <f t="shared" si="1"/>
        <v>-2.5651870010403699E-2</v>
      </c>
    </row>
    <row r="76" spans="1:8" x14ac:dyDescent="0.3">
      <c r="A76" s="2">
        <v>60</v>
      </c>
      <c r="B76" s="20">
        <v>45231</v>
      </c>
      <c r="C76" s="9">
        <v>9.132586047097381E-2</v>
      </c>
      <c r="D76" s="15">
        <v>4.6333333333333331E-3</v>
      </c>
      <c r="E76" s="9">
        <v>-4.1928721174003302E-3</v>
      </c>
      <c r="G76" s="3">
        <f t="shared" si="0"/>
        <v>-8.8262054507336624E-3</v>
      </c>
      <c r="H76" s="3">
        <f t="shared" si="1"/>
        <v>8.6692527137640474E-2</v>
      </c>
    </row>
    <row r="77" spans="1:8" x14ac:dyDescent="0.3">
      <c r="A77" s="2">
        <v>61</v>
      </c>
      <c r="B77" s="20"/>
      <c r="C77" s="9"/>
      <c r="D77" s="9"/>
      <c r="E77" s="9"/>
      <c r="G77" s="3">
        <f t="shared" si="0"/>
        <v>0</v>
      </c>
      <c r="H77" s="3">
        <f t="shared" si="1"/>
        <v>0</v>
      </c>
    </row>
    <row r="78" spans="1:8" x14ac:dyDescent="0.3">
      <c r="A78" s="2">
        <v>62</v>
      </c>
      <c r="B78" s="20"/>
      <c r="C78" s="9"/>
      <c r="D78" s="9"/>
      <c r="E78" s="9"/>
      <c r="G78" s="3">
        <f t="shared" si="0"/>
        <v>0</v>
      </c>
      <c r="H78" s="3">
        <f t="shared" si="1"/>
        <v>0</v>
      </c>
    </row>
    <row r="79" spans="1:8" x14ac:dyDescent="0.3">
      <c r="A79" s="2">
        <v>63</v>
      </c>
      <c r="B79" s="20"/>
      <c r="C79" s="9"/>
      <c r="D79" s="9"/>
      <c r="E79" s="9"/>
      <c r="G79" s="3">
        <f t="shared" si="0"/>
        <v>0</v>
      </c>
      <c r="H79" s="3">
        <f t="shared" si="1"/>
        <v>0</v>
      </c>
    </row>
    <row r="80" spans="1:8" x14ac:dyDescent="0.3">
      <c r="A80" s="2">
        <v>64</v>
      </c>
      <c r="B80" s="20"/>
      <c r="C80" s="9"/>
      <c r="D80" s="9"/>
      <c r="E80" s="9"/>
      <c r="G80" s="3">
        <f t="shared" si="0"/>
        <v>0</v>
      </c>
      <c r="H80" s="3">
        <f t="shared" si="1"/>
        <v>0</v>
      </c>
    </row>
    <row r="81" spans="1:8" x14ac:dyDescent="0.3">
      <c r="A81" s="2">
        <v>65</v>
      </c>
      <c r="B81" s="20"/>
      <c r="C81" s="9"/>
      <c r="D81" s="9"/>
      <c r="E81" s="9"/>
      <c r="G81" s="3">
        <f t="shared" si="0"/>
        <v>0</v>
      </c>
      <c r="H81" s="3">
        <f t="shared" si="1"/>
        <v>0</v>
      </c>
    </row>
    <row r="82" spans="1:8" x14ac:dyDescent="0.3">
      <c r="A82" s="2">
        <v>66</v>
      </c>
      <c r="B82" s="20"/>
      <c r="C82" s="9"/>
      <c r="D82" s="9"/>
      <c r="E82" s="9"/>
      <c r="G82" s="3">
        <f t="shared" ref="G82:G136" si="2">E82-D82</f>
        <v>0</v>
      </c>
      <c r="H82" s="3">
        <f t="shared" ref="H82:H136" si="3">C82-D82</f>
        <v>0</v>
      </c>
    </row>
    <row r="83" spans="1:8" x14ac:dyDescent="0.3">
      <c r="A83" s="2">
        <v>67</v>
      </c>
      <c r="B83" s="20"/>
      <c r="C83" s="9"/>
      <c r="D83" s="9"/>
      <c r="E83" s="9"/>
      <c r="G83" s="3">
        <f t="shared" si="2"/>
        <v>0</v>
      </c>
      <c r="H83" s="3">
        <f t="shared" si="3"/>
        <v>0</v>
      </c>
    </row>
    <row r="84" spans="1:8" x14ac:dyDescent="0.3">
      <c r="A84" s="2">
        <v>68</v>
      </c>
      <c r="B84" s="20"/>
      <c r="C84" s="9"/>
      <c r="D84" s="9"/>
      <c r="E84" s="9"/>
      <c r="G84" s="3">
        <f t="shared" si="2"/>
        <v>0</v>
      </c>
      <c r="H84" s="3">
        <f t="shared" si="3"/>
        <v>0</v>
      </c>
    </row>
    <row r="85" spans="1:8" x14ac:dyDescent="0.3">
      <c r="A85" s="2">
        <v>69</v>
      </c>
      <c r="B85" s="20"/>
      <c r="C85" s="9"/>
      <c r="D85" s="9"/>
      <c r="E85" s="9"/>
      <c r="G85" s="3">
        <f t="shared" si="2"/>
        <v>0</v>
      </c>
      <c r="H85" s="3">
        <f t="shared" si="3"/>
        <v>0</v>
      </c>
    </row>
    <row r="86" spans="1:8" x14ac:dyDescent="0.3">
      <c r="A86" s="2">
        <v>70</v>
      </c>
      <c r="B86" s="20"/>
      <c r="C86" s="9"/>
      <c r="D86" s="9"/>
      <c r="E86" s="9"/>
      <c r="G86" s="3">
        <f t="shared" si="2"/>
        <v>0</v>
      </c>
      <c r="H86" s="3">
        <f t="shared" si="3"/>
        <v>0</v>
      </c>
    </row>
    <row r="87" spans="1:8" x14ac:dyDescent="0.3">
      <c r="A87" s="2">
        <v>71</v>
      </c>
      <c r="B87" s="20"/>
      <c r="C87" s="9"/>
      <c r="D87" s="9"/>
      <c r="E87" s="9"/>
      <c r="G87" s="3">
        <f t="shared" si="2"/>
        <v>0</v>
      </c>
      <c r="H87" s="3">
        <f t="shared" si="3"/>
        <v>0</v>
      </c>
    </row>
    <row r="88" spans="1:8" x14ac:dyDescent="0.3">
      <c r="A88" s="2">
        <v>72</v>
      </c>
      <c r="B88" s="20"/>
      <c r="C88" s="9"/>
      <c r="D88" s="9"/>
      <c r="E88" s="9"/>
      <c r="G88" s="3">
        <f t="shared" si="2"/>
        <v>0</v>
      </c>
      <c r="H88" s="3">
        <f t="shared" si="3"/>
        <v>0</v>
      </c>
    </row>
    <row r="89" spans="1:8" x14ac:dyDescent="0.3">
      <c r="A89" s="2">
        <v>73</v>
      </c>
      <c r="B89" s="20"/>
      <c r="C89" s="9"/>
      <c r="D89" s="9"/>
      <c r="E89" s="9"/>
      <c r="G89" s="3">
        <f t="shared" si="2"/>
        <v>0</v>
      </c>
      <c r="H89" s="3">
        <f t="shared" si="3"/>
        <v>0</v>
      </c>
    </row>
    <row r="90" spans="1:8" x14ac:dyDescent="0.3">
      <c r="A90" s="2">
        <v>74</v>
      </c>
      <c r="B90" s="20"/>
      <c r="C90" s="9"/>
      <c r="D90" s="9"/>
      <c r="E90" s="9"/>
      <c r="G90" s="3">
        <f t="shared" si="2"/>
        <v>0</v>
      </c>
      <c r="H90" s="3">
        <f t="shared" si="3"/>
        <v>0</v>
      </c>
    </row>
    <row r="91" spans="1:8" x14ac:dyDescent="0.3">
      <c r="A91" s="2">
        <v>75</v>
      </c>
      <c r="B91" s="20"/>
      <c r="C91" s="9"/>
      <c r="D91" s="9"/>
      <c r="E91" s="9"/>
      <c r="G91" s="3">
        <f t="shared" si="2"/>
        <v>0</v>
      </c>
      <c r="H91" s="3">
        <f t="shared" si="3"/>
        <v>0</v>
      </c>
    </row>
    <row r="92" spans="1:8" x14ac:dyDescent="0.3">
      <c r="A92" s="2">
        <v>76</v>
      </c>
      <c r="B92" s="20"/>
      <c r="C92" s="9"/>
      <c r="D92" s="9"/>
      <c r="E92" s="9"/>
      <c r="G92" s="3">
        <f t="shared" si="2"/>
        <v>0</v>
      </c>
      <c r="H92" s="3">
        <f t="shared" si="3"/>
        <v>0</v>
      </c>
    </row>
    <row r="93" spans="1:8" x14ac:dyDescent="0.3">
      <c r="A93" s="2">
        <v>77</v>
      </c>
      <c r="B93" s="20"/>
      <c r="C93" s="9"/>
      <c r="D93" s="9"/>
      <c r="E93" s="9"/>
      <c r="G93" s="3">
        <f t="shared" si="2"/>
        <v>0</v>
      </c>
      <c r="H93" s="3">
        <f t="shared" si="3"/>
        <v>0</v>
      </c>
    </row>
    <row r="94" spans="1:8" x14ac:dyDescent="0.3">
      <c r="A94" s="2">
        <v>78</v>
      </c>
      <c r="B94" s="20"/>
      <c r="C94" s="9"/>
      <c r="D94" s="9"/>
      <c r="E94" s="9"/>
      <c r="G94" s="3">
        <f t="shared" si="2"/>
        <v>0</v>
      </c>
      <c r="H94" s="3">
        <f t="shared" si="3"/>
        <v>0</v>
      </c>
    </row>
    <row r="95" spans="1:8" x14ac:dyDescent="0.3">
      <c r="A95" s="2">
        <v>79</v>
      </c>
      <c r="B95" s="20"/>
      <c r="C95" s="9"/>
      <c r="D95" s="9"/>
      <c r="E95" s="9"/>
      <c r="G95" s="3">
        <f t="shared" si="2"/>
        <v>0</v>
      </c>
      <c r="H95" s="3">
        <f t="shared" si="3"/>
        <v>0</v>
      </c>
    </row>
    <row r="96" spans="1:8" x14ac:dyDescent="0.3">
      <c r="A96" s="2">
        <v>80</v>
      </c>
      <c r="B96" s="20"/>
      <c r="C96" s="9"/>
      <c r="D96" s="9"/>
      <c r="E96" s="9"/>
      <c r="G96" s="3">
        <f t="shared" si="2"/>
        <v>0</v>
      </c>
      <c r="H96" s="3">
        <f t="shared" si="3"/>
        <v>0</v>
      </c>
    </row>
    <row r="97" spans="1:8" x14ac:dyDescent="0.3">
      <c r="A97" s="2">
        <v>81</v>
      </c>
      <c r="B97" s="20"/>
      <c r="C97" s="9"/>
      <c r="D97" s="9"/>
      <c r="E97" s="9"/>
      <c r="G97" s="3">
        <f t="shared" si="2"/>
        <v>0</v>
      </c>
      <c r="H97" s="3">
        <f t="shared" si="3"/>
        <v>0</v>
      </c>
    </row>
    <row r="98" spans="1:8" x14ac:dyDescent="0.3">
      <c r="A98" s="2">
        <v>82</v>
      </c>
      <c r="B98" s="20"/>
      <c r="C98" s="9"/>
      <c r="D98" s="9"/>
      <c r="E98" s="9"/>
      <c r="G98" s="3">
        <f t="shared" si="2"/>
        <v>0</v>
      </c>
      <c r="H98" s="3">
        <f t="shared" si="3"/>
        <v>0</v>
      </c>
    </row>
    <row r="99" spans="1:8" x14ac:dyDescent="0.3">
      <c r="A99" s="2">
        <v>83</v>
      </c>
      <c r="B99" s="20"/>
      <c r="C99" s="9"/>
      <c r="D99" s="9"/>
      <c r="E99" s="9"/>
      <c r="G99" s="3">
        <f t="shared" si="2"/>
        <v>0</v>
      </c>
      <c r="H99" s="3">
        <f t="shared" si="3"/>
        <v>0</v>
      </c>
    </row>
    <row r="100" spans="1:8" x14ac:dyDescent="0.3">
      <c r="A100" s="2">
        <v>84</v>
      </c>
      <c r="B100" s="20"/>
      <c r="C100" s="9"/>
      <c r="D100" s="9"/>
      <c r="E100" s="9"/>
      <c r="G100" s="3">
        <f t="shared" si="2"/>
        <v>0</v>
      </c>
      <c r="H100" s="3">
        <f t="shared" si="3"/>
        <v>0</v>
      </c>
    </row>
    <row r="101" spans="1:8" x14ac:dyDescent="0.3">
      <c r="A101" s="2">
        <v>85</v>
      </c>
      <c r="B101" s="20"/>
      <c r="C101" s="9"/>
      <c r="D101" s="9"/>
      <c r="E101" s="9"/>
      <c r="G101" s="3">
        <f t="shared" si="2"/>
        <v>0</v>
      </c>
      <c r="H101" s="3">
        <f t="shared" si="3"/>
        <v>0</v>
      </c>
    </row>
    <row r="102" spans="1:8" x14ac:dyDescent="0.3">
      <c r="A102" s="2">
        <v>86</v>
      </c>
      <c r="B102" s="20"/>
      <c r="C102" s="9"/>
      <c r="D102" s="9"/>
      <c r="E102" s="9"/>
      <c r="G102" s="3">
        <f t="shared" si="2"/>
        <v>0</v>
      </c>
      <c r="H102" s="3">
        <f t="shared" si="3"/>
        <v>0</v>
      </c>
    </row>
    <row r="103" spans="1:8" x14ac:dyDescent="0.3">
      <c r="A103" s="2">
        <v>87</v>
      </c>
      <c r="B103" s="20"/>
      <c r="C103" s="9"/>
      <c r="D103" s="9"/>
      <c r="E103" s="9"/>
      <c r="G103" s="3">
        <f t="shared" si="2"/>
        <v>0</v>
      </c>
      <c r="H103" s="3">
        <f t="shared" si="3"/>
        <v>0</v>
      </c>
    </row>
    <row r="104" spans="1:8" x14ac:dyDescent="0.3">
      <c r="A104" s="2">
        <v>88</v>
      </c>
      <c r="B104" s="20"/>
      <c r="C104" s="9"/>
      <c r="D104" s="9"/>
      <c r="E104" s="9"/>
      <c r="G104" s="3">
        <f t="shared" si="2"/>
        <v>0</v>
      </c>
      <c r="H104" s="3">
        <f t="shared" si="3"/>
        <v>0</v>
      </c>
    </row>
    <row r="105" spans="1:8" x14ac:dyDescent="0.3">
      <c r="A105" s="2">
        <v>89</v>
      </c>
      <c r="B105" s="20"/>
      <c r="C105" s="9"/>
      <c r="D105" s="9"/>
      <c r="E105" s="9"/>
      <c r="G105" s="3">
        <f t="shared" si="2"/>
        <v>0</v>
      </c>
      <c r="H105" s="3">
        <f t="shared" si="3"/>
        <v>0</v>
      </c>
    </row>
    <row r="106" spans="1:8" x14ac:dyDescent="0.3">
      <c r="A106" s="2">
        <v>90</v>
      </c>
      <c r="B106" s="20"/>
      <c r="C106" s="9"/>
      <c r="D106" s="9"/>
      <c r="E106" s="9"/>
      <c r="G106" s="3">
        <f t="shared" si="2"/>
        <v>0</v>
      </c>
      <c r="H106" s="3">
        <f t="shared" si="3"/>
        <v>0</v>
      </c>
    </row>
    <row r="107" spans="1:8" x14ac:dyDescent="0.3">
      <c r="A107" s="2">
        <v>91</v>
      </c>
      <c r="B107" s="20"/>
      <c r="C107" s="9"/>
      <c r="D107" s="9"/>
      <c r="E107" s="9"/>
      <c r="G107" s="3">
        <f t="shared" si="2"/>
        <v>0</v>
      </c>
      <c r="H107" s="3">
        <f t="shared" si="3"/>
        <v>0</v>
      </c>
    </row>
    <row r="108" spans="1:8" x14ac:dyDescent="0.3">
      <c r="A108" s="2">
        <v>92</v>
      </c>
      <c r="B108" s="20"/>
      <c r="C108" s="9"/>
      <c r="D108" s="9"/>
      <c r="E108" s="9"/>
      <c r="G108" s="3">
        <f t="shared" si="2"/>
        <v>0</v>
      </c>
      <c r="H108" s="3">
        <f t="shared" si="3"/>
        <v>0</v>
      </c>
    </row>
    <row r="109" spans="1:8" x14ac:dyDescent="0.3">
      <c r="A109" s="2">
        <v>93</v>
      </c>
      <c r="B109" s="20"/>
      <c r="C109" s="9"/>
      <c r="D109" s="9"/>
      <c r="E109" s="9"/>
      <c r="G109" s="3">
        <f t="shared" si="2"/>
        <v>0</v>
      </c>
      <c r="H109" s="3">
        <f t="shared" si="3"/>
        <v>0</v>
      </c>
    </row>
    <row r="110" spans="1:8" x14ac:dyDescent="0.3">
      <c r="A110" s="2">
        <v>94</v>
      </c>
      <c r="B110" s="20"/>
      <c r="C110" s="9"/>
      <c r="D110" s="9"/>
      <c r="E110" s="9"/>
      <c r="G110" s="3">
        <f t="shared" si="2"/>
        <v>0</v>
      </c>
      <c r="H110" s="3">
        <f t="shared" si="3"/>
        <v>0</v>
      </c>
    </row>
    <row r="111" spans="1:8" x14ac:dyDescent="0.3">
      <c r="A111" s="2">
        <v>95</v>
      </c>
      <c r="B111" s="20"/>
      <c r="C111" s="9"/>
      <c r="D111" s="9"/>
      <c r="E111" s="9"/>
      <c r="G111" s="3">
        <f t="shared" si="2"/>
        <v>0</v>
      </c>
      <c r="H111" s="3">
        <f t="shared" si="3"/>
        <v>0</v>
      </c>
    </row>
    <row r="112" spans="1:8" x14ac:dyDescent="0.3">
      <c r="A112" s="2">
        <v>96</v>
      </c>
      <c r="B112" s="20"/>
      <c r="C112" s="9"/>
      <c r="D112" s="9"/>
      <c r="E112" s="9"/>
      <c r="G112" s="3">
        <f t="shared" si="2"/>
        <v>0</v>
      </c>
      <c r="H112" s="3">
        <f t="shared" si="3"/>
        <v>0</v>
      </c>
    </row>
    <row r="113" spans="1:8" x14ac:dyDescent="0.3">
      <c r="A113" s="2">
        <v>97</v>
      </c>
      <c r="B113" s="20"/>
      <c r="C113" s="9"/>
      <c r="D113" s="9"/>
      <c r="E113" s="9"/>
      <c r="G113" s="3">
        <f t="shared" si="2"/>
        <v>0</v>
      </c>
      <c r="H113" s="3">
        <f t="shared" si="3"/>
        <v>0</v>
      </c>
    </row>
    <row r="114" spans="1:8" x14ac:dyDescent="0.3">
      <c r="A114" s="2">
        <v>98</v>
      </c>
      <c r="B114" s="20"/>
      <c r="C114" s="9"/>
      <c r="D114" s="9"/>
      <c r="E114" s="9"/>
      <c r="G114" s="3">
        <f t="shared" si="2"/>
        <v>0</v>
      </c>
      <c r="H114" s="3">
        <f t="shared" si="3"/>
        <v>0</v>
      </c>
    </row>
    <row r="115" spans="1:8" x14ac:dyDescent="0.3">
      <c r="A115" s="2">
        <v>99</v>
      </c>
      <c r="B115" s="20"/>
      <c r="C115" s="9"/>
      <c r="D115" s="9"/>
      <c r="E115" s="9"/>
      <c r="G115" s="3">
        <f t="shared" si="2"/>
        <v>0</v>
      </c>
      <c r="H115" s="3">
        <f t="shared" si="3"/>
        <v>0</v>
      </c>
    </row>
    <row r="116" spans="1:8" x14ac:dyDescent="0.3">
      <c r="A116" s="2">
        <v>100</v>
      </c>
      <c r="B116" s="20"/>
      <c r="C116" s="9"/>
      <c r="D116" s="9"/>
      <c r="E116" s="9"/>
      <c r="G116" s="3">
        <f t="shared" si="2"/>
        <v>0</v>
      </c>
      <c r="H116" s="3">
        <f t="shared" si="3"/>
        <v>0</v>
      </c>
    </row>
    <row r="117" spans="1:8" x14ac:dyDescent="0.3">
      <c r="A117" s="2">
        <v>101</v>
      </c>
      <c r="B117" s="20"/>
      <c r="C117" s="9"/>
      <c r="D117" s="9"/>
      <c r="E117" s="9"/>
      <c r="G117" s="3">
        <f t="shared" si="2"/>
        <v>0</v>
      </c>
      <c r="H117" s="3">
        <f t="shared" si="3"/>
        <v>0</v>
      </c>
    </row>
    <row r="118" spans="1:8" x14ac:dyDescent="0.3">
      <c r="A118" s="2">
        <v>102</v>
      </c>
      <c r="B118" s="20"/>
      <c r="C118" s="9"/>
      <c r="D118" s="9"/>
      <c r="E118" s="9"/>
      <c r="G118" s="3">
        <f t="shared" si="2"/>
        <v>0</v>
      </c>
      <c r="H118" s="3">
        <f t="shared" si="3"/>
        <v>0</v>
      </c>
    </row>
    <row r="119" spans="1:8" x14ac:dyDescent="0.3">
      <c r="A119" s="2">
        <v>103</v>
      </c>
      <c r="B119" s="20"/>
      <c r="C119" s="9"/>
      <c r="D119" s="9"/>
      <c r="E119" s="9"/>
      <c r="G119" s="3">
        <f t="shared" si="2"/>
        <v>0</v>
      </c>
      <c r="H119" s="3">
        <f t="shared" si="3"/>
        <v>0</v>
      </c>
    </row>
    <row r="120" spans="1:8" x14ac:dyDescent="0.3">
      <c r="A120" s="2">
        <v>104</v>
      </c>
      <c r="B120" s="20"/>
      <c r="C120" s="9"/>
      <c r="D120" s="9"/>
      <c r="E120" s="9"/>
      <c r="G120" s="3">
        <f t="shared" si="2"/>
        <v>0</v>
      </c>
      <c r="H120" s="3">
        <f t="shared" si="3"/>
        <v>0</v>
      </c>
    </row>
    <row r="121" spans="1:8" x14ac:dyDescent="0.3">
      <c r="A121" s="2">
        <v>105</v>
      </c>
      <c r="B121" s="20"/>
      <c r="C121" s="9"/>
      <c r="D121" s="9"/>
      <c r="E121" s="9"/>
      <c r="G121" s="3">
        <f t="shared" si="2"/>
        <v>0</v>
      </c>
      <c r="H121" s="3">
        <f t="shared" si="3"/>
        <v>0</v>
      </c>
    </row>
    <row r="122" spans="1:8" x14ac:dyDescent="0.3">
      <c r="A122" s="2">
        <v>106</v>
      </c>
      <c r="B122" s="20"/>
      <c r="C122" s="9"/>
      <c r="D122" s="9"/>
      <c r="E122" s="9"/>
      <c r="G122" s="3">
        <f t="shared" si="2"/>
        <v>0</v>
      </c>
      <c r="H122" s="3">
        <f t="shared" si="3"/>
        <v>0</v>
      </c>
    </row>
    <row r="123" spans="1:8" x14ac:dyDescent="0.3">
      <c r="A123" s="2">
        <v>107</v>
      </c>
      <c r="B123" s="20"/>
      <c r="C123" s="9"/>
      <c r="D123" s="9"/>
      <c r="E123" s="9"/>
      <c r="G123" s="3">
        <f t="shared" si="2"/>
        <v>0</v>
      </c>
      <c r="H123" s="3">
        <f t="shared" si="3"/>
        <v>0</v>
      </c>
    </row>
    <row r="124" spans="1:8" x14ac:dyDescent="0.3">
      <c r="A124" s="2">
        <v>108</v>
      </c>
      <c r="B124" s="20"/>
      <c r="C124" s="9"/>
      <c r="D124" s="9"/>
      <c r="E124" s="9"/>
      <c r="G124" s="3">
        <f t="shared" si="2"/>
        <v>0</v>
      </c>
      <c r="H124" s="3">
        <f t="shared" si="3"/>
        <v>0</v>
      </c>
    </row>
    <row r="125" spans="1:8" x14ac:dyDescent="0.3">
      <c r="A125" s="2">
        <v>109</v>
      </c>
      <c r="B125" s="20"/>
      <c r="C125" s="9"/>
      <c r="D125" s="9"/>
      <c r="E125" s="9"/>
      <c r="G125" s="3">
        <f t="shared" si="2"/>
        <v>0</v>
      </c>
      <c r="H125" s="3">
        <f t="shared" si="3"/>
        <v>0</v>
      </c>
    </row>
    <row r="126" spans="1:8" x14ac:dyDescent="0.3">
      <c r="A126" s="2">
        <v>110</v>
      </c>
      <c r="B126" s="20"/>
      <c r="C126" s="9"/>
      <c r="D126" s="9"/>
      <c r="E126" s="9"/>
      <c r="G126" s="3">
        <f t="shared" si="2"/>
        <v>0</v>
      </c>
      <c r="H126" s="3">
        <f t="shared" si="3"/>
        <v>0</v>
      </c>
    </row>
    <row r="127" spans="1:8" x14ac:dyDescent="0.3">
      <c r="A127" s="2">
        <v>111</v>
      </c>
      <c r="B127" s="20"/>
      <c r="C127" s="9"/>
      <c r="D127" s="9"/>
      <c r="E127" s="9"/>
      <c r="G127" s="3">
        <f t="shared" si="2"/>
        <v>0</v>
      </c>
      <c r="H127" s="3">
        <f t="shared" si="3"/>
        <v>0</v>
      </c>
    </row>
    <row r="128" spans="1:8" x14ac:dyDescent="0.3">
      <c r="A128" s="2">
        <v>112</v>
      </c>
      <c r="B128" s="20"/>
      <c r="C128" s="9"/>
      <c r="D128" s="9"/>
      <c r="E128" s="9"/>
      <c r="G128" s="3">
        <f t="shared" si="2"/>
        <v>0</v>
      </c>
      <c r="H128" s="3">
        <f t="shared" si="3"/>
        <v>0</v>
      </c>
    </row>
    <row r="129" spans="1:8" x14ac:dyDescent="0.3">
      <c r="A129" s="2">
        <v>113</v>
      </c>
      <c r="B129" s="20"/>
      <c r="C129" s="9"/>
      <c r="D129" s="9"/>
      <c r="E129" s="9"/>
      <c r="G129" s="3">
        <f t="shared" si="2"/>
        <v>0</v>
      </c>
      <c r="H129" s="3">
        <f t="shared" si="3"/>
        <v>0</v>
      </c>
    </row>
    <row r="130" spans="1:8" x14ac:dyDescent="0.3">
      <c r="A130" s="2">
        <v>114</v>
      </c>
      <c r="B130" s="20"/>
      <c r="C130" s="9"/>
      <c r="D130" s="9"/>
      <c r="E130" s="9"/>
      <c r="G130" s="3">
        <f t="shared" si="2"/>
        <v>0</v>
      </c>
      <c r="H130" s="3">
        <f t="shared" si="3"/>
        <v>0</v>
      </c>
    </row>
    <row r="131" spans="1:8" x14ac:dyDescent="0.3">
      <c r="A131" s="2">
        <v>115</v>
      </c>
      <c r="B131" s="20"/>
      <c r="C131" s="9"/>
      <c r="D131" s="9"/>
      <c r="E131" s="9"/>
      <c r="G131" s="3">
        <f t="shared" si="2"/>
        <v>0</v>
      </c>
      <c r="H131" s="3">
        <f t="shared" si="3"/>
        <v>0</v>
      </c>
    </row>
    <row r="132" spans="1:8" x14ac:dyDescent="0.3">
      <c r="A132" s="2">
        <v>116</v>
      </c>
      <c r="B132" s="20"/>
      <c r="C132" s="9"/>
      <c r="D132" s="9"/>
      <c r="E132" s="9"/>
      <c r="G132" s="3">
        <f t="shared" si="2"/>
        <v>0</v>
      </c>
      <c r="H132" s="3">
        <f t="shared" si="3"/>
        <v>0</v>
      </c>
    </row>
    <row r="133" spans="1:8" x14ac:dyDescent="0.3">
      <c r="A133" s="2">
        <v>117</v>
      </c>
      <c r="B133" s="20"/>
      <c r="C133" s="9"/>
      <c r="D133" s="9"/>
      <c r="E133" s="9"/>
      <c r="G133" s="3">
        <f t="shared" si="2"/>
        <v>0</v>
      </c>
      <c r="H133" s="3">
        <f t="shared" si="3"/>
        <v>0</v>
      </c>
    </row>
    <row r="134" spans="1:8" x14ac:dyDescent="0.3">
      <c r="A134" s="2">
        <v>118</v>
      </c>
      <c r="B134" s="20"/>
      <c r="C134" s="9"/>
      <c r="D134" s="9"/>
      <c r="E134" s="9"/>
      <c r="G134" s="3">
        <f t="shared" si="2"/>
        <v>0</v>
      </c>
      <c r="H134" s="3">
        <f t="shared" si="3"/>
        <v>0</v>
      </c>
    </row>
    <row r="135" spans="1:8" x14ac:dyDescent="0.3">
      <c r="A135" s="2">
        <v>119</v>
      </c>
      <c r="B135" s="20"/>
      <c r="C135" s="9"/>
      <c r="D135" s="9"/>
      <c r="E135" s="9"/>
      <c r="G135" s="3">
        <f t="shared" si="2"/>
        <v>0</v>
      </c>
      <c r="H135" s="3">
        <f t="shared" si="3"/>
        <v>0</v>
      </c>
    </row>
    <row r="136" spans="1:8" x14ac:dyDescent="0.3">
      <c r="A136" s="2">
        <v>120</v>
      </c>
      <c r="B136" s="20"/>
      <c r="C136" s="9"/>
      <c r="D136" s="9"/>
      <c r="E136" s="9"/>
      <c r="G136" s="3">
        <f t="shared" si="2"/>
        <v>0</v>
      </c>
      <c r="H136" s="3">
        <f t="shared" si="3"/>
        <v>0</v>
      </c>
    </row>
  </sheetData>
  <mergeCells count="4">
    <mergeCell ref="A14:B14"/>
    <mergeCell ref="A1:H1"/>
    <mergeCell ref="J16:M16"/>
    <mergeCell ref="J20:M20"/>
  </mergeCells>
  <conditionalFormatting sqref="B17:E136">
    <cfRule type="expression" dxfId="1" priority="3">
      <formula>$A17&gt;$C$14</formula>
    </cfRule>
  </conditionalFormatting>
  <conditionalFormatting sqref="G17:H136">
    <cfRule type="expression" dxfId="0" priority="1">
      <formula>$A17&gt;$C$14</formula>
    </cfRule>
  </conditionalFormatting>
  <dataValidations count="1">
    <dataValidation type="whole" allowBlank="1" showInputMessage="1" showErrorMessage="1" error="Please enter a value between 6 and 120." sqref="C14" xr:uid="{00000000-0002-0000-0100-000000000000}">
      <formula1>6</formula1>
      <formula2>120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zoomScaleNormal="100" workbookViewId="0"/>
  </sheetViews>
  <sheetFormatPr defaultRowHeight="14.4" x14ac:dyDescent="0.3"/>
  <cols>
    <col min="1" max="1" width="4.44140625" bestFit="1" customWidth="1"/>
    <col min="2" max="5" width="13.6640625" customWidth="1"/>
    <col min="6" max="6" width="4.6640625" customWidth="1"/>
    <col min="7" max="7" width="18.44140625" customWidth="1"/>
    <col min="8" max="8" width="18.44140625" bestFit="1" customWidth="1"/>
  </cols>
  <sheetData>
    <row r="1" spans="1:8" ht="23.4" x14ac:dyDescent="0.5">
      <c r="A1" s="23" t="s">
        <v>12</v>
      </c>
      <c r="B1" s="23" t="s">
        <v>0</v>
      </c>
      <c r="C1" s="22" t="s">
        <v>38</v>
      </c>
      <c r="D1" s="22" t="s">
        <v>39</v>
      </c>
      <c r="E1" s="22" t="s">
        <v>40</v>
      </c>
      <c r="F1" s="16"/>
      <c r="G1" s="22" t="s">
        <v>41</v>
      </c>
      <c r="H1" s="22" t="s">
        <v>42</v>
      </c>
    </row>
    <row r="2" spans="1:8" ht="21" x14ac:dyDescent="0.4">
      <c r="A2" s="17">
        <v>1</v>
      </c>
      <c r="B2" s="21">
        <f>MMTool!B17</f>
        <v>43435</v>
      </c>
      <c r="C2" s="18">
        <f>MMTool!C17</f>
        <v>-9.0289856924096148E-2</v>
      </c>
      <c r="D2" s="18">
        <f>MMTool!D17</f>
        <v>1.9249999999999998E-3</v>
      </c>
      <c r="E2" s="18">
        <f>MMTool!E17</f>
        <v>-0.28129496402877696</v>
      </c>
      <c r="F2" s="16"/>
      <c r="G2" s="19">
        <f>MMTool!G17</f>
        <v>-0.28321996402877697</v>
      </c>
      <c r="H2" s="19">
        <f>MMTool!H17</f>
        <v>-9.2214856924096145E-2</v>
      </c>
    </row>
    <row r="3" spans="1:8" ht="21" x14ac:dyDescent="0.4">
      <c r="A3" s="17">
        <v>2</v>
      </c>
      <c r="B3" s="21">
        <f>MMTool!B18</f>
        <v>43466</v>
      </c>
      <c r="C3" s="18">
        <f>MMTool!C18</f>
        <v>8.0134905762586695E-2</v>
      </c>
      <c r="D3" s="18">
        <f>MMTool!D18</f>
        <v>2.0333333333333332E-3</v>
      </c>
      <c r="E3" s="18">
        <f>MMTool!E18</f>
        <v>0.18518518518518515</v>
      </c>
      <c r="F3" s="16"/>
      <c r="G3" s="19">
        <f>MMTool!G18</f>
        <v>0.18315185185185182</v>
      </c>
      <c r="H3" s="19">
        <f>MMTool!H18</f>
        <v>7.8101572429253363E-2</v>
      </c>
    </row>
    <row r="4" spans="1:8" ht="21" x14ac:dyDescent="0.4">
      <c r="A4" s="17">
        <v>3</v>
      </c>
      <c r="B4" s="21">
        <f>MMTool!B19</f>
        <v>43497</v>
      </c>
      <c r="C4" s="18">
        <f>MMTool!C19</f>
        <v>3.2108447274422587E-2</v>
      </c>
      <c r="D4" s="18">
        <f>MMTool!D19</f>
        <v>2.0166666666666666E-3</v>
      </c>
      <c r="E4" s="18">
        <f>MMTool!E19</f>
        <v>0.2179054054054054</v>
      </c>
      <c r="F4" s="16"/>
      <c r="G4" s="19">
        <f>MMTool!G19</f>
        <v>0.21588873873873873</v>
      </c>
      <c r="H4" s="19">
        <f>MMTool!H19</f>
        <v>3.0091780607755921E-2</v>
      </c>
    </row>
    <row r="5" spans="1:8" ht="21" x14ac:dyDescent="0.4">
      <c r="A5" s="17">
        <v>4</v>
      </c>
      <c r="B5" s="21">
        <f>MMTool!B20</f>
        <v>43525</v>
      </c>
      <c r="C5" s="18">
        <f>MMTool!C20</f>
        <v>1.9431331650016512E-2</v>
      </c>
      <c r="D5" s="18">
        <f>MMTool!D20</f>
        <v>2.0333333333333332E-3</v>
      </c>
      <c r="E5" s="18">
        <f>MMTool!E20</f>
        <v>-9.8474341192787793E-2</v>
      </c>
      <c r="F5" s="16"/>
      <c r="G5" s="19">
        <f>MMTool!G20</f>
        <v>-0.10050767452612112</v>
      </c>
      <c r="H5" s="19">
        <f>MMTool!H20</f>
        <v>1.7397998316683178E-2</v>
      </c>
    </row>
    <row r="6" spans="1:8" ht="21" x14ac:dyDescent="0.4">
      <c r="A6" s="17">
        <v>5</v>
      </c>
      <c r="B6" s="21">
        <f>MMTool!B21</f>
        <v>43556</v>
      </c>
      <c r="C6" s="18">
        <f>MMTool!C21</f>
        <v>4.0489296420135434E-2</v>
      </c>
      <c r="D6" s="18">
        <f>MMTool!D21</f>
        <v>2.0250000000000003E-3</v>
      </c>
      <c r="E6" s="18">
        <f>MMTool!E21</f>
        <v>-6.2307692307692349E-2</v>
      </c>
      <c r="F6" s="16"/>
      <c r="G6" s="19">
        <f>MMTool!G21</f>
        <v>-6.4332692307692355E-2</v>
      </c>
      <c r="H6" s="19">
        <f>MMTool!H21</f>
        <v>3.8464296420135435E-2</v>
      </c>
    </row>
    <row r="7" spans="1:8" ht="21" x14ac:dyDescent="0.4">
      <c r="A7" s="33" t="s">
        <v>37</v>
      </c>
      <c r="B7" s="31" t="s">
        <v>37</v>
      </c>
      <c r="C7" s="31" t="s">
        <v>37</v>
      </c>
      <c r="D7" s="31" t="s">
        <v>37</v>
      </c>
      <c r="E7" s="31" t="s">
        <v>37</v>
      </c>
      <c r="F7" s="16"/>
      <c r="G7" s="31" t="s">
        <v>37</v>
      </c>
      <c r="H7" s="31" t="s">
        <v>37</v>
      </c>
    </row>
    <row r="8" spans="1:8" ht="21" x14ac:dyDescent="0.4">
      <c r="A8" s="34"/>
      <c r="B8" s="32"/>
      <c r="C8" s="32"/>
      <c r="D8" s="32"/>
      <c r="E8" s="32"/>
      <c r="F8" s="16"/>
      <c r="G8" s="32"/>
      <c r="H8" s="32"/>
    </row>
    <row r="9" spans="1:8" ht="21" x14ac:dyDescent="0.4">
      <c r="A9" s="17">
        <v>59</v>
      </c>
      <c r="B9" s="21">
        <f>MMTool!B75</f>
        <v>45200</v>
      </c>
      <c r="C9" s="18">
        <f>MMTool!C75</f>
        <v>-2.1026870010403698E-2</v>
      </c>
      <c r="D9" s="18">
        <f>MMTool!D75</f>
        <v>4.6249999999999998E-3</v>
      </c>
      <c r="E9" s="18">
        <f>MMTool!E75</f>
        <v>-0.13390834616848182</v>
      </c>
      <c r="F9" s="16"/>
      <c r="G9" s="18">
        <f>MMTool!G75</f>
        <v>-0.13853334616848181</v>
      </c>
      <c r="H9" s="18">
        <f>MMTool!H75</f>
        <v>-2.5651870010403699E-2</v>
      </c>
    </row>
    <row r="10" spans="1:8" ht="21" x14ac:dyDescent="0.4">
      <c r="A10" s="17">
        <v>60</v>
      </c>
      <c r="B10" s="21">
        <f>MMTool!B76</f>
        <v>45231</v>
      </c>
      <c r="C10" s="18">
        <f>MMTool!C76</f>
        <v>9.132586047097381E-2</v>
      </c>
      <c r="D10" s="18">
        <f>MMTool!D76</f>
        <v>4.6333333333333331E-3</v>
      </c>
      <c r="E10" s="18">
        <f>MMTool!E76</f>
        <v>-4.1928721174003302E-3</v>
      </c>
      <c r="F10" s="16"/>
      <c r="G10" s="18">
        <f>MMTool!G76</f>
        <v>-8.8262054507336624E-3</v>
      </c>
      <c r="H10" s="18">
        <f>MMTool!H76</f>
        <v>8.6692527137640474E-2</v>
      </c>
    </row>
  </sheetData>
  <sheetProtection sheet="1" objects="1" scenarios="1"/>
  <mergeCells count="7">
    <mergeCell ref="H7:H8"/>
    <mergeCell ref="A7:A8"/>
    <mergeCell ref="B7:B8"/>
    <mergeCell ref="C7:C8"/>
    <mergeCell ref="D7:D8"/>
    <mergeCell ref="E7:E8"/>
    <mergeCell ref="G7:G8"/>
  </mergeCells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Introduction</vt:lpstr>
      <vt:lpstr>MMTool</vt:lpstr>
      <vt:lpstr>Sheet1</vt:lpstr>
      <vt:lpstr>Chart1</vt:lpstr>
      <vt:lpstr>Chart2</vt:lpstr>
      <vt:lpstr>Chart3</vt:lpstr>
      <vt:lpstr>Chart4</vt:lpstr>
      <vt:lpstr>NRets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2023-12-08T03:01:02Z</dcterms:modified>
</cp:coreProperties>
</file>