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C:\Users\intel\Documents\"/>
    </mc:Choice>
  </mc:AlternateContent>
  <xr:revisionPtr revIDLastSave="0" documentId="8_{9E83542B-3A8B-44F9-89CD-9D46FBF7E846}" xr6:coauthVersionLast="47" xr6:coauthVersionMax="47" xr10:uidLastSave="{00000000-0000-0000-0000-000000000000}"/>
  <bookViews>
    <workbookView xWindow="-110" yWindow="-110" windowWidth="19420" windowHeight="10300" activeTab="3" xr2:uid="{A6FA787C-7732-44B6-AEC8-8720975101F4}"/>
  </bookViews>
  <sheets>
    <sheet name="data" sheetId="2" r:id="rId1"/>
    <sheet name="Sheet3" sheetId="4" r:id="rId2"/>
    <sheet name="Sheet1" sheetId="1" r:id="rId3"/>
    <sheet name="Sheet8" sheetId="9" r:id="rId4"/>
  </sheets>
  <definedNames>
    <definedName name="_xlnm._FilterDatabase" localSheetId="1" hidden="1">Sheet3!$A$4:$E$304</definedName>
    <definedName name="_xlcn.WorksheetConnection_Sheet3A4E3041" hidden="1">Sheet3!$A$4:$E$304</definedName>
    <definedName name="ExternalData_1" localSheetId="0" hidden="1">data!$A$1:$G$301</definedName>
    <definedName name="Slicer_Geography">#N/A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3!$A$4:$E$304"/>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 i="1" l="1"/>
  <c r="M3" i="1"/>
  <c r="K4" i="1"/>
  <c r="M4" i="1"/>
  <c r="K5" i="1"/>
  <c r="M5" i="1"/>
  <c r="K6" i="1"/>
  <c r="M6" i="1"/>
  <c r="K7" i="1"/>
  <c r="M7" i="1"/>
  <c r="K8" i="1"/>
  <c r="M8" i="1"/>
  <c r="C13" i="1" l="1"/>
  <c r="D11" i="1"/>
  <c r="C11" i="1"/>
  <c r="D10" i="1"/>
  <c r="C10" i="1"/>
  <c r="D7" i="1"/>
  <c r="C7" i="1"/>
  <c r="D6" i="1"/>
  <c r="C6" i="1"/>
  <c r="D5" i="1"/>
  <c r="C5" i="1"/>
  <c r="D4" i="1"/>
  <c r="C4" i="1"/>
  <c r="D8" i="1" l="1"/>
  <c r="C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3BF12B4-191B-4DF1-BA50-74F33F4CA149}" keepAlive="1" name="Query - data" description="Connection to the 'data' query in the workbook." type="5" refreshedVersion="8" background="1" saveData="1">
    <dbPr connection="Provider=Microsoft.Mashup.OleDb.1;Data Source=$Workbook$;Location=data;Extended Properties=&quot;&quot;" command="SELECT * FROM [data]"/>
  </connection>
  <connection id="2" xr16:uid="{A9E17B0F-5B92-4DEF-B7AB-484E4B59137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652EC23E-5926-4C0F-A0D1-99D78A87674E}" name="WorksheetConnection_Sheet3!$A$4:$E$304" type="102" refreshedVersion="8" minRefreshableVersion="5">
    <extLst>
      <ext xmlns:x15="http://schemas.microsoft.com/office/spreadsheetml/2010/11/main" uri="{DE250136-89BD-433C-8126-D09CA5730AF9}">
        <x15:connection id="Range" autoDelete="1">
          <x15:rangePr sourceName="_xlcn.WorksheetConnection_Sheet3A4E3041"/>
        </x15:connection>
      </ext>
    </extLst>
  </connection>
</connections>
</file>

<file path=xl/sharedStrings.xml><?xml version="1.0" encoding="utf-8"?>
<sst xmlns="http://schemas.openxmlformats.org/spreadsheetml/2006/main" count="1924" uniqueCount="79">
  <si>
    <t>Sales Person</t>
  </si>
  <si>
    <t>Geography</t>
  </si>
  <si>
    <t>Product</t>
  </si>
  <si>
    <t>Amount</t>
  </si>
  <si>
    <t>Units</t>
  </si>
  <si>
    <t>Cost per unit</t>
  </si>
  <si>
    <t>Cost</t>
  </si>
  <si>
    <t>Ram Mahesh</t>
  </si>
  <si>
    <t>New Zealand</t>
  </si>
  <si>
    <t>70% Dark Bites</t>
  </si>
  <si>
    <t>Brien Boise</t>
  </si>
  <si>
    <t>USA</t>
  </si>
  <si>
    <t>Choco Coated Almonds</t>
  </si>
  <si>
    <t>Husein Augar</t>
  </si>
  <si>
    <t>Almond Choco</t>
  </si>
  <si>
    <t>Carla Molina</t>
  </si>
  <si>
    <t>Canada</t>
  </si>
  <si>
    <t>Drinking Coco</t>
  </si>
  <si>
    <t>Curtice Advani</t>
  </si>
  <si>
    <t>UK</t>
  </si>
  <si>
    <t>White Choc</t>
  </si>
  <si>
    <t>Peanut Butter Cubes</t>
  </si>
  <si>
    <t>Australia</t>
  </si>
  <si>
    <t>Smooth Sliky Salty</t>
  </si>
  <si>
    <t>After Nines</t>
  </si>
  <si>
    <t>Ches Bonnell</t>
  </si>
  <si>
    <t>50% Dark Bites</t>
  </si>
  <si>
    <t>Gigi Bohling</t>
  </si>
  <si>
    <t>Barr Faughny</t>
  </si>
  <si>
    <t>Gunar Cockshoot</t>
  </si>
  <si>
    <t>Eclairs</t>
  </si>
  <si>
    <t>Mint Chip Choco</t>
  </si>
  <si>
    <t>India</t>
  </si>
  <si>
    <t>Milk Bars</t>
  </si>
  <si>
    <t>Manuka Honey Choco</t>
  </si>
  <si>
    <t>Orange Choco</t>
  </si>
  <si>
    <t>Fruit &amp; Nut Bars</t>
  </si>
  <si>
    <t>Oby Sorrel</t>
  </si>
  <si>
    <t>99% Dark &amp; Pure</t>
  </si>
  <si>
    <t>Raspberry Choco</t>
  </si>
  <si>
    <t>85% Dark Bars</t>
  </si>
  <si>
    <t>Organic Choco Syrup</t>
  </si>
  <si>
    <t>Caramel Stuffed Bars</t>
  </si>
  <si>
    <t>Spicy Special Slims</t>
  </si>
  <si>
    <t>Baker's Choco Chips</t>
  </si>
  <si>
    <t xml:space="preserve">Quick Analysis </t>
  </si>
  <si>
    <t>Excel Data  Analysis</t>
  </si>
  <si>
    <t xml:space="preserve">Average </t>
  </si>
  <si>
    <t>Median</t>
  </si>
  <si>
    <t>Min</t>
  </si>
  <si>
    <t>Max</t>
  </si>
  <si>
    <t xml:space="preserve">Range </t>
  </si>
  <si>
    <t xml:space="preserve">First Q </t>
  </si>
  <si>
    <t>Third Q</t>
  </si>
  <si>
    <t xml:space="preserve">Distinct  count of product </t>
  </si>
  <si>
    <t>Mean</t>
  </si>
  <si>
    <t>Standard Error</t>
  </si>
  <si>
    <t>Mode</t>
  </si>
  <si>
    <t>Standard Deviation</t>
  </si>
  <si>
    <t>Sample Variance</t>
  </si>
  <si>
    <t>Kurtosis</t>
  </si>
  <si>
    <t>Skewness</t>
  </si>
  <si>
    <t>Range</t>
  </si>
  <si>
    <t>Minimum</t>
  </si>
  <si>
    <t>Maximum</t>
  </si>
  <si>
    <t>Sum</t>
  </si>
  <si>
    <t>Count</t>
  </si>
  <si>
    <t>Statistics Analysis</t>
  </si>
  <si>
    <t>Exploratory Data  Analysis (EDA) With CF</t>
  </si>
  <si>
    <t>Sales by Country (With Formulas)</t>
  </si>
  <si>
    <t>Country</t>
  </si>
  <si>
    <t>Row Labels</t>
  </si>
  <si>
    <t>Grand Total</t>
  </si>
  <si>
    <t>Sum of Amount</t>
  </si>
  <si>
    <t>Sum of Units</t>
  </si>
  <si>
    <t>Sum of Cost per unit</t>
  </si>
  <si>
    <t>Pivote data analysis</t>
  </si>
  <si>
    <t>Method</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</si>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</sst>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 &quot;₹&quot;\ * #,##0.00_ ;_ &quot;₹&quot;\ * \-#,##0.00_ ;_ &quot;₹&quot;\ * &quot;-&quot;??_ ;_ @_ "/>
    <numFmt numFmtId="164" formatCode="_-[$$-C09]* #,##0.00_-;\-[$$-C09]* #,##0.00_-;_-[$$-C09]* &quot;-&quot;??_-;_-@_-"/>
    <numFmt numFmtId="165" formatCode="_-[$$-C09]* #,##0_-;\-[$$-C09]* #,##0_-;_-[$$-C09]* &quot;-&quot;_-;_-@_-"/>
  </numFmts>
  <fonts count="8" x14ac:knownFonts="1">
    <font>
      <sz val="11"/>
      <color theme="1"/>
      <name val="Gill Sans MT"/>
      <family val="2"/>
      <scheme val="minor"/>
    </font>
    <font>
      <sz val="11"/>
      <color theme="1"/>
      <name val="Gill Sans MT"/>
      <family val="2"/>
      <scheme val="minor"/>
    </font>
    <font>
      <b/>
      <sz val="11"/>
      <color theme="0"/>
      <name val="Gill Sans MT"/>
      <family val="2"/>
      <scheme val="minor"/>
    </font>
    <font>
      <sz val="24"/>
      <color theme="1"/>
      <name val="Gill Sans MT"/>
      <family val="2"/>
      <scheme val="minor"/>
    </font>
    <font>
      <sz val="26"/>
      <color theme="1"/>
      <name val="Gill Sans MT"/>
      <family val="2"/>
      <scheme val="minor"/>
    </font>
    <font>
      <sz val="20"/>
      <color theme="1"/>
      <name val="Gill Sans MT"/>
      <family val="2"/>
      <scheme val="minor"/>
    </font>
    <font>
      <sz val="28"/>
      <color theme="1"/>
      <name val="Gill Sans MT"/>
      <family val="2"/>
      <scheme val="minor"/>
    </font>
    <font>
      <i/>
      <sz val="18"/>
      <color theme="1"/>
      <name val="Gill Sans MT"/>
      <family val="2"/>
      <scheme val="minor"/>
    </font>
  </fonts>
  <fills count="7">
    <fill>
      <patternFill patternType="none"/>
    </fill>
    <fill>
      <patternFill patternType="gray125"/>
    </fill>
    <fill>
      <patternFill patternType="solid">
        <fgColor theme="0" tint="-0.14999847407452621"/>
        <bgColor theme="0" tint="-0.14999847407452621"/>
      </patternFill>
    </fill>
    <fill>
      <patternFill patternType="solid">
        <fgColor theme="1"/>
        <bgColor theme="1"/>
      </patternFill>
    </fill>
    <fill>
      <patternFill patternType="solid">
        <fgColor theme="4"/>
        <bgColor theme="1"/>
      </patternFill>
    </fill>
    <fill>
      <patternFill patternType="solid">
        <fgColor theme="4"/>
        <bgColor indexed="64"/>
      </patternFill>
    </fill>
    <fill>
      <patternFill patternType="solid">
        <fgColor theme="0" tint="-0.34998626667073579"/>
        <bgColor indexed="64"/>
      </patternFill>
    </fill>
  </fills>
  <borders count="5">
    <border>
      <left/>
      <right/>
      <top/>
      <bottom/>
      <diagonal/>
    </border>
    <border>
      <left style="thin">
        <color theme="1"/>
      </left>
      <right/>
      <top style="thin">
        <color theme="1"/>
      </top>
      <bottom style="thin">
        <color theme="1"/>
      </bottom>
      <diagonal/>
    </border>
    <border>
      <left/>
      <right/>
      <top style="thin">
        <color theme="1"/>
      </top>
      <bottom style="thin">
        <color theme="1"/>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44" fontId="1" fillId="0" borderId="0" applyFont="0" applyFill="0" applyBorder="0" applyAlignment="0" applyProtection="0"/>
  </cellStyleXfs>
  <cellXfs count="24">
    <xf numFmtId="0" fontId="0" fillId="0" borderId="0" xfId="0"/>
    <xf numFmtId="0" fontId="0" fillId="2" borderId="1" xfId="0" applyFill="1" applyBorder="1"/>
    <xf numFmtId="0" fontId="0" fillId="2" borderId="2" xfId="0" applyFill="1" applyBorder="1"/>
    <xf numFmtId="0" fontId="0" fillId="0" borderId="1" xfId="0" applyBorder="1"/>
    <xf numFmtId="0" fontId="0" fillId="0" borderId="2" xfId="0" applyBorder="1"/>
    <xf numFmtId="0" fontId="2" fillId="3" borderId="1" xfId="0" applyFont="1" applyFill="1" applyBorder="1"/>
    <xf numFmtId="0" fontId="2" fillId="3" borderId="2" xfId="0" applyFont="1" applyFill="1" applyBorder="1"/>
    <xf numFmtId="0" fontId="3" fillId="0" borderId="0" xfId="0" applyFont="1"/>
    <xf numFmtId="0" fontId="0" fillId="0" borderId="3" xfId="0" applyBorder="1"/>
    <xf numFmtId="164" fontId="2" fillId="3" borderId="2" xfId="1" applyNumberFormat="1" applyFont="1" applyFill="1" applyBorder="1"/>
    <xf numFmtId="164" fontId="0" fillId="2" borderId="2" xfId="1" applyNumberFormat="1" applyFont="1" applyFill="1" applyBorder="1"/>
    <xf numFmtId="164" fontId="0" fillId="0" borderId="2" xfId="1" applyNumberFormat="1" applyFont="1" applyBorder="1"/>
    <xf numFmtId="0" fontId="4" fillId="0" borderId="0" xfId="0" applyFont="1"/>
    <xf numFmtId="164" fontId="0" fillId="0" borderId="0" xfId="0" applyNumberFormat="1"/>
    <xf numFmtId="0" fontId="2" fillId="4" borderId="2" xfId="0" applyFont="1" applyFill="1" applyBorder="1"/>
    <xf numFmtId="0" fontId="0" fillId="5" borderId="0" xfId="0" applyFill="1"/>
    <xf numFmtId="0" fontId="5" fillId="0" borderId="0" xfId="0" applyFont="1"/>
    <xf numFmtId="165" fontId="0" fillId="0" borderId="0" xfId="0" applyNumberFormat="1"/>
    <xf numFmtId="0" fontId="0" fillId="0" borderId="0" xfId="0" pivotButton="1"/>
    <xf numFmtId="0" fontId="0" fillId="0" borderId="0" xfId="0" applyAlignment="1">
      <alignment horizontal="left"/>
    </xf>
    <xf numFmtId="0" fontId="6" fillId="0" borderId="0" xfId="0" applyFont="1"/>
    <xf numFmtId="0" fontId="7" fillId="0" borderId="4" xfId="0" applyFont="1" applyBorder="1" applyAlignment="1">
      <alignment horizontal="centerContinuous"/>
    </xf>
    <xf numFmtId="0" fontId="0" fillId="0" borderId="0" xfId="0" applyNumberFormat="1"/>
    <xf numFmtId="0" fontId="0" fillId="6" borderId="0" xfId="0" applyFont="1" applyFill="1"/>
  </cellXfs>
  <cellStyles count="2">
    <cellStyle name="Currency" xfId="1" builtinId="4"/>
    <cellStyle name="Normal" xfId="0" builtinId="0"/>
  </cellStyles>
  <dxfs count="7">
    <dxf>
      <numFmt numFmtId="165" formatCode="_-[$$-C09]* #,##0_-;\-[$$-C09]* #,##0_-;_-[$$-C09]* &quot;-&quot;_-;_-@_-"/>
    </dxf>
    <dxf>
      <numFmt numFmtId="164" formatCode="_-[$$-C09]* #,##0.00_-;\-[$$-C09]* #,##0.00_-;_-[$$-C09]* &quot;-&quot;??_-;_-@_-"/>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ont>
        <b val="0"/>
        <i val="0"/>
        <strike val="0"/>
        <condense val="0"/>
        <extend val="0"/>
        <outline val="0"/>
        <shadow val="0"/>
        <u val="none"/>
        <vertAlign val="baseline"/>
        <sz val="11"/>
        <color theme="1"/>
        <name val="Gill Sans MT"/>
        <family val="2"/>
        <scheme val="minor"/>
      </font>
      <fill>
        <patternFill patternType="solid">
          <fgColor indexed="64"/>
          <bgColor theme="0" tint="-0.34998626667073579"/>
        </patternFill>
      </fill>
    </dxf>
    <dxf>
      <numFmt numFmtId="0" formatCode="General"/>
    </dxf>
    <dxf>
      <numFmt numFmtId="0" formatCode="General"/>
    </dxf>
    <dxf>
      <numFmt numFmtId="0" formatCode="General"/>
    </dxf>
  </dxfs>
  <tableStyles count="1" defaultTableStyle="TableStyleMedium2" defaultPivotStyle="PivotStyleLight16">
    <tableStyle name="Invisible" pivot="0" table="0" count="0" xr9:uid="{89738254-6460-4BC3-85F2-7BD4E61DCDE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powerPivotData" Target="model/item.data"/><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using of excel.xlsx]Sheet3!PivotTable7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a:t>
            </a:r>
            <a:r>
              <a:rPr lang="en-US" baseline="0"/>
              <a:t> Price of City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Sheet3!$H$4</c:f>
              <c:strCache>
                <c:ptCount val="1"/>
                <c:pt idx="0">
                  <c:v>Total</c:v>
                </c:pt>
              </c:strCache>
            </c:strRef>
          </c:tx>
          <c:spPr>
            <a:solidFill>
              <a:schemeClr val="accent1"/>
            </a:solidFill>
            <a:ln>
              <a:noFill/>
            </a:ln>
            <a:effectLst/>
          </c:spPr>
          <c:invertIfNegative val="0"/>
          <c:cat>
            <c:strRef>
              <c:f>Sheet3!$G$5:$G$11</c:f>
              <c:strCache>
                <c:ptCount val="6"/>
                <c:pt idx="0">
                  <c:v>Australia</c:v>
                </c:pt>
                <c:pt idx="1">
                  <c:v>Canada</c:v>
                </c:pt>
                <c:pt idx="2">
                  <c:v>India</c:v>
                </c:pt>
                <c:pt idx="3">
                  <c:v>New Zealand</c:v>
                </c:pt>
                <c:pt idx="4">
                  <c:v>UK</c:v>
                </c:pt>
                <c:pt idx="5">
                  <c:v>USA</c:v>
                </c:pt>
              </c:strCache>
            </c:strRef>
          </c:cat>
          <c:val>
            <c:numRef>
              <c:f>Sheet3!$H$5:$H$11</c:f>
              <c:numCache>
                <c:formatCode>General</c:formatCode>
                <c:ptCount val="6"/>
                <c:pt idx="0">
                  <c:v>437.88000000000017</c:v>
                </c:pt>
                <c:pt idx="1">
                  <c:v>465.21</c:v>
                </c:pt>
                <c:pt idx="2">
                  <c:v>521.84000000000015</c:v>
                </c:pt>
                <c:pt idx="3">
                  <c:v>489.24000000000012</c:v>
                </c:pt>
                <c:pt idx="4">
                  <c:v>376.27000000000021</c:v>
                </c:pt>
                <c:pt idx="5">
                  <c:v>551.83000000000015</c:v>
                </c:pt>
              </c:numCache>
            </c:numRef>
          </c:val>
          <c:extLst>
            <c:ext xmlns:c16="http://schemas.microsoft.com/office/drawing/2014/chart" uri="{C3380CC4-5D6E-409C-BE32-E72D297353CC}">
              <c16:uniqueId val="{00000000-ED62-4D98-9F21-6BB044A320F1}"/>
            </c:ext>
          </c:extLst>
        </c:ser>
        <c:dLbls>
          <c:showLegendKey val="0"/>
          <c:showVal val="0"/>
          <c:showCatName val="0"/>
          <c:showSerName val="0"/>
          <c:showPercent val="0"/>
          <c:showBubbleSize val="0"/>
        </c:dLbls>
        <c:gapWidth val="219"/>
        <c:overlap val="-27"/>
        <c:axId val="703087848"/>
        <c:axId val="703090008"/>
      </c:barChart>
      <c:catAx>
        <c:axId val="703087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090008"/>
        <c:crosses val="autoZero"/>
        <c:auto val="1"/>
        <c:lblAlgn val="ctr"/>
        <c:lblOffset val="100"/>
        <c:noMultiLvlLbl val="0"/>
      </c:catAx>
      <c:valAx>
        <c:axId val="703090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087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using of excel.xlsx]Sheet3!PivotTable8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Unit of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Sheet3!$H$14</c:f>
              <c:strCache>
                <c:ptCount val="1"/>
                <c:pt idx="0">
                  <c:v>Total</c:v>
                </c:pt>
              </c:strCache>
            </c:strRef>
          </c:tx>
          <c:spPr>
            <a:solidFill>
              <a:schemeClr val="accent1"/>
            </a:solidFill>
            <a:ln>
              <a:noFill/>
            </a:ln>
            <a:effectLst/>
            <a:sp3d/>
          </c:spPr>
          <c:invertIfNegative val="0"/>
          <c:cat>
            <c:strRef>
              <c:f>Sheet3!$G$15:$G$37</c:f>
              <c:strCache>
                <c:ptCount val="22"/>
                <c:pt idx="0">
                  <c:v>50% Dark Bites</c:v>
                </c:pt>
                <c:pt idx="1">
                  <c:v>70% Dark Bites</c:v>
                </c:pt>
                <c:pt idx="2">
                  <c:v>85% Dark Bars</c:v>
                </c:pt>
                <c:pt idx="3">
                  <c:v>99% Dark &amp; Pure</c:v>
                </c:pt>
                <c:pt idx="4">
                  <c:v>After Nines</c:v>
                </c:pt>
                <c:pt idx="5">
                  <c:v>Almond Choco</c:v>
                </c:pt>
                <c:pt idx="6">
                  <c:v>Baker's Choco Chips</c:v>
                </c:pt>
                <c:pt idx="7">
                  <c:v>Caramel Stuffed Bars</c:v>
                </c:pt>
                <c:pt idx="8">
                  <c:v>Choco Coated Almonds</c:v>
                </c:pt>
                <c:pt idx="9">
                  <c:v>Drinking Coco</c:v>
                </c:pt>
                <c:pt idx="10">
                  <c:v>Eclairs</c:v>
                </c:pt>
                <c:pt idx="11">
                  <c:v>Fruit &amp; Nut Bars</c:v>
                </c:pt>
                <c:pt idx="12">
                  <c:v>Manuka Honey Choco</c:v>
                </c:pt>
                <c:pt idx="13">
                  <c:v>Milk Bars</c:v>
                </c:pt>
                <c:pt idx="14">
                  <c:v>Mint Chip Choco</c:v>
                </c:pt>
                <c:pt idx="15">
                  <c:v>Orange Choco</c:v>
                </c:pt>
                <c:pt idx="16">
                  <c:v>Organic Choco Syrup</c:v>
                </c:pt>
                <c:pt idx="17">
                  <c:v>Peanut Butter Cubes</c:v>
                </c:pt>
                <c:pt idx="18">
                  <c:v>Raspberry Choco</c:v>
                </c:pt>
                <c:pt idx="19">
                  <c:v>Smooth Sliky Salty</c:v>
                </c:pt>
                <c:pt idx="20">
                  <c:v>Spicy Special Slims</c:v>
                </c:pt>
                <c:pt idx="21">
                  <c:v>White Choc</c:v>
                </c:pt>
              </c:strCache>
            </c:strRef>
          </c:cat>
          <c:val>
            <c:numRef>
              <c:f>Sheet3!$H$15:$H$37</c:f>
              <c:numCache>
                <c:formatCode>General</c:formatCode>
                <c:ptCount val="22"/>
                <c:pt idx="0">
                  <c:v>2022</c:v>
                </c:pt>
                <c:pt idx="1">
                  <c:v>2802</c:v>
                </c:pt>
                <c:pt idx="2">
                  <c:v>1044</c:v>
                </c:pt>
                <c:pt idx="3">
                  <c:v>1956</c:v>
                </c:pt>
                <c:pt idx="4">
                  <c:v>2052</c:v>
                </c:pt>
                <c:pt idx="5">
                  <c:v>1566</c:v>
                </c:pt>
                <c:pt idx="6">
                  <c:v>2142</c:v>
                </c:pt>
                <c:pt idx="7">
                  <c:v>3207</c:v>
                </c:pt>
                <c:pt idx="8">
                  <c:v>2301</c:v>
                </c:pt>
                <c:pt idx="9">
                  <c:v>1752</c:v>
                </c:pt>
                <c:pt idx="10">
                  <c:v>2331</c:v>
                </c:pt>
                <c:pt idx="11">
                  <c:v>1812</c:v>
                </c:pt>
                <c:pt idx="12">
                  <c:v>2976</c:v>
                </c:pt>
                <c:pt idx="13">
                  <c:v>1881</c:v>
                </c:pt>
                <c:pt idx="14">
                  <c:v>2154</c:v>
                </c:pt>
                <c:pt idx="15">
                  <c:v>2196</c:v>
                </c:pt>
                <c:pt idx="16">
                  <c:v>2982</c:v>
                </c:pt>
                <c:pt idx="17">
                  <c:v>1854</c:v>
                </c:pt>
                <c:pt idx="18">
                  <c:v>1533</c:v>
                </c:pt>
                <c:pt idx="19">
                  <c:v>1683</c:v>
                </c:pt>
                <c:pt idx="20">
                  <c:v>1308</c:v>
                </c:pt>
                <c:pt idx="21">
                  <c:v>2106</c:v>
                </c:pt>
              </c:numCache>
            </c:numRef>
          </c:val>
          <c:extLst>
            <c:ext xmlns:c16="http://schemas.microsoft.com/office/drawing/2014/chart" uri="{C3380CC4-5D6E-409C-BE32-E72D297353CC}">
              <c16:uniqueId val="{00000000-BEBE-47E3-B1CE-16970D0A0481}"/>
            </c:ext>
          </c:extLst>
        </c:ser>
        <c:dLbls>
          <c:showLegendKey val="0"/>
          <c:showVal val="0"/>
          <c:showCatName val="0"/>
          <c:showSerName val="0"/>
          <c:showPercent val="0"/>
          <c:showBubbleSize val="0"/>
        </c:dLbls>
        <c:gapWidth val="150"/>
        <c:shape val="box"/>
        <c:axId val="1115561432"/>
        <c:axId val="818566792"/>
        <c:axId val="0"/>
      </c:bar3DChart>
      <c:catAx>
        <c:axId val="11155614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566792"/>
        <c:crosses val="autoZero"/>
        <c:auto val="1"/>
        <c:lblAlgn val="ctr"/>
        <c:lblOffset val="100"/>
        <c:noMultiLvlLbl val="0"/>
      </c:catAx>
      <c:valAx>
        <c:axId val="8185667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561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using of excel.xlsx]Sheet3!PivotTable9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Amount</a:t>
            </a:r>
            <a:r>
              <a:rPr lang="en-US" baseline="0"/>
              <a:t> of Sales Person</a:t>
            </a:r>
            <a:endParaRPr lang="en-US"/>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Sheet3!$K$4</c:f>
              <c:strCache>
                <c:ptCount val="1"/>
                <c:pt idx="0">
                  <c:v>Sum of Amount</c:v>
                </c:pt>
              </c:strCache>
            </c:strRef>
          </c:tx>
          <c:spPr>
            <a:solidFill>
              <a:schemeClr val="accent1"/>
            </a:solidFill>
            <a:ln>
              <a:noFill/>
            </a:ln>
            <a:effectLst/>
          </c:spPr>
          <c:invertIfNegative val="0"/>
          <c:cat>
            <c:strRef>
              <c:f>Sheet3!$J$5:$J$15</c:f>
              <c:strCache>
                <c:ptCount val="10"/>
                <c:pt idx="0">
                  <c:v>Barr Faughny</c:v>
                </c:pt>
                <c:pt idx="1">
                  <c:v>Brien Boise</c:v>
                </c:pt>
                <c:pt idx="2">
                  <c:v>Carla Molina</c:v>
                </c:pt>
                <c:pt idx="3">
                  <c:v>Ches Bonnell</c:v>
                </c:pt>
                <c:pt idx="4">
                  <c:v>Curtice Advani</c:v>
                </c:pt>
                <c:pt idx="5">
                  <c:v>Gigi Bohling</c:v>
                </c:pt>
                <c:pt idx="6">
                  <c:v>Gunar Cockshoot</c:v>
                </c:pt>
                <c:pt idx="7">
                  <c:v>Husein Augar</c:v>
                </c:pt>
                <c:pt idx="8">
                  <c:v>Oby Sorrel</c:v>
                </c:pt>
                <c:pt idx="9">
                  <c:v>Ram Mahesh</c:v>
                </c:pt>
              </c:strCache>
            </c:strRef>
          </c:cat>
          <c:val>
            <c:numRef>
              <c:f>Sheet3!$K$5:$K$15</c:f>
              <c:numCache>
                <c:formatCode>General</c:formatCode>
                <c:ptCount val="10"/>
                <c:pt idx="0">
                  <c:v>123949</c:v>
                </c:pt>
                <c:pt idx="1">
                  <c:v>98084</c:v>
                </c:pt>
                <c:pt idx="2">
                  <c:v>98210</c:v>
                </c:pt>
                <c:pt idx="3">
                  <c:v>149975</c:v>
                </c:pt>
                <c:pt idx="4">
                  <c:v>130697</c:v>
                </c:pt>
                <c:pt idx="5">
                  <c:v>165725</c:v>
                </c:pt>
                <c:pt idx="6">
                  <c:v>106834</c:v>
                </c:pt>
                <c:pt idx="7">
                  <c:v>132580</c:v>
                </c:pt>
                <c:pt idx="8">
                  <c:v>83216</c:v>
                </c:pt>
                <c:pt idx="9">
                  <c:v>151599</c:v>
                </c:pt>
              </c:numCache>
            </c:numRef>
          </c:val>
          <c:extLst>
            <c:ext xmlns:c16="http://schemas.microsoft.com/office/drawing/2014/chart" uri="{C3380CC4-5D6E-409C-BE32-E72D297353CC}">
              <c16:uniqueId val="{00000003-D0E6-45F8-A1B8-FAF8E684ABA5}"/>
            </c:ext>
          </c:extLst>
        </c:ser>
        <c:ser>
          <c:idx val="1"/>
          <c:order val="1"/>
          <c:tx>
            <c:strRef>
              <c:f>Sheet3!$L$4</c:f>
              <c:strCache>
                <c:ptCount val="1"/>
                <c:pt idx="0">
                  <c:v>Sum of Units</c:v>
                </c:pt>
              </c:strCache>
            </c:strRef>
          </c:tx>
          <c:invertIfNegative val="0"/>
          <c:cat>
            <c:strRef>
              <c:f>Sheet3!$J$5:$J$15</c:f>
              <c:strCache>
                <c:ptCount val="10"/>
                <c:pt idx="0">
                  <c:v>Barr Faughny</c:v>
                </c:pt>
                <c:pt idx="1">
                  <c:v>Brien Boise</c:v>
                </c:pt>
                <c:pt idx="2">
                  <c:v>Carla Molina</c:v>
                </c:pt>
                <c:pt idx="3">
                  <c:v>Ches Bonnell</c:v>
                </c:pt>
                <c:pt idx="4">
                  <c:v>Curtice Advani</c:v>
                </c:pt>
                <c:pt idx="5">
                  <c:v>Gigi Bohling</c:v>
                </c:pt>
                <c:pt idx="6">
                  <c:v>Gunar Cockshoot</c:v>
                </c:pt>
                <c:pt idx="7">
                  <c:v>Husein Augar</c:v>
                </c:pt>
                <c:pt idx="8">
                  <c:v>Oby Sorrel</c:v>
                </c:pt>
                <c:pt idx="9">
                  <c:v>Ram Mahesh</c:v>
                </c:pt>
              </c:strCache>
            </c:strRef>
          </c:cat>
          <c:val>
            <c:numRef>
              <c:f>Sheet3!$L$5:$L$15</c:f>
              <c:numCache>
                <c:formatCode>General</c:formatCode>
                <c:ptCount val="10"/>
                <c:pt idx="0">
                  <c:v>4110</c:v>
                </c:pt>
                <c:pt idx="1">
                  <c:v>4704</c:v>
                </c:pt>
                <c:pt idx="2">
                  <c:v>3867</c:v>
                </c:pt>
                <c:pt idx="3">
                  <c:v>5295</c:v>
                </c:pt>
                <c:pt idx="4">
                  <c:v>5925</c:v>
                </c:pt>
                <c:pt idx="5">
                  <c:v>3669</c:v>
                </c:pt>
                <c:pt idx="6">
                  <c:v>5007</c:v>
                </c:pt>
                <c:pt idx="7">
                  <c:v>4554</c:v>
                </c:pt>
                <c:pt idx="8">
                  <c:v>3843</c:v>
                </c:pt>
                <c:pt idx="9">
                  <c:v>4686</c:v>
                </c:pt>
              </c:numCache>
            </c:numRef>
          </c:val>
          <c:extLst>
            <c:ext xmlns:c16="http://schemas.microsoft.com/office/drawing/2014/chart" uri="{C3380CC4-5D6E-409C-BE32-E72D297353CC}">
              <c16:uniqueId val="{00000004-D0E6-45F8-A1B8-FAF8E684ABA5}"/>
            </c:ext>
          </c:extLst>
        </c:ser>
        <c:dLbls>
          <c:showLegendKey val="0"/>
          <c:showVal val="0"/>
          <c:showCatName val="0"/>
          <c:showSerName val="0"/>
          <c:showPercent val="0"/>
          <c:showBubbleSize val="0"/>
        </c:dLbls>
        <c:gapWidth val="219"/>
        <c:overlap val="-27"/>
        <c:axId val="703087848"/>
        <c:axId val="703090008"/>
      </c:barChart>
      <c:catAx>
        <c:axId val="703087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090008"/>
        <c:crosses val="autoZero"/>
        <c:auto val="1"/>
        <c:lblAlgn val="ctr"/>
        <c:lblOffset val="100"/>
        <c:noMultiLvlLbl val="0"/>
      </c:catAx>
      <c:valAx>
        <c:axId val="703090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087848"/>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using of excel.xlsx]Sheet3!PivotTable10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Amount of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s>
    <c:plotArea>
      <c:layout/>
      <c:pieChart>
        <c:varyColors val="1"/>
        <c:ser>
          <c:idx val="0"/>
          <c:order val="0"/>
          <c:tx>
            <c:strRef>
              <c:f>Sheet3!$K$17</c:f>
              <c:strCache>
                <c:ptCount val="1"/>
                <c:pt idx="0">
                  <c:v>Sum of Amount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CFA-4BBE-A50B-317F8987B2E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CFA-4BBE-A50B-317F8987B2E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CFA-4BBE-A50B-317F8987B2E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CFA-4BBE-A50B-317F8987B2E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CFA-4BBE-A50B-317F8987B2E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CFA-4BBE-A50B-317F8987B2E7}"/>
              </c:ext>
            </c:extLst>
          </c:dPt>
          <c:cat>
            <c:strRef>
              <c:f>Sheet3!$J$18:$J$24</c:f>
              <c:strCache>
                <c:ptCount val="6"/>
                <c:pt idx="0">
                  <c:v>Australia</c:v>
                </c:pt>
                <c:pt idx="1">
                  <c:v>Canada</c:v>
                </c:pt>
                <c:pt idx="2">
                  <c:v>India</c:v>
                </c:pt>
                <c:pt idx="3">
                  <c:v>New Zealand</c:v>
                </c:pt>
                <c:pt idx="4">
                  <c:v>UK</c:v>
                </c:pt>
                <c:pt idx="5">
                  <c:v>USA</c:v>
                </c:pt>
              </c:strCache>
            </c:strRef>
          </c:cat>
          <c:val>
            <c:numRef>
              <c:f>Sheet3!$K$18:$K$24</c:f>
              <c:numCache>
                <c:formatCode>General</c:formatCode>
                <c:ptCount val="6"/>
                <c:pt idx="0">
                  <c:v>168679</c:v>
                </c:pt>
                <c:pt idx="1">
                  <c:v>237944</c:v>
                </c:pt>
                <c:pt idx="2">
                  <c:v>252469</c:v>
                </c:pt>
                <c:pt idx="3">
                  <c:v>218813</c:v>
                </c:pt>
                <c:pt idx="4">
                  <c:v>173530</c:v>
                </c:pt>
                <c:pt idx="5">
                  <c:v>189434</c:v>
                </c:pt>
              </c:numCache>
            </c:numRef>
          </c:val>
          <c:extLst>
            <c:ext xmlns:c16="http://schemas.microsoft.com/office/drawing/2014/chart" uri="{C3380CC4-5D6E-409C-BE32-E72D297353CC}">
              <c16:uniqueId val="{0000000C-ACFA-4BBE-A50B-317F8987B2E7}"/>
            </c:ext>
          </c:extLst>
        </c:ser>
        <c:ser>
          <c:idx val="1"/>
          <c:order val="1"/>
          <c:tx>
            <c:strRef>
              <c:f>Sheet3!$L$17</c:f>
              <c:strCache>
                <c:ptCount val="1"/>
                <c:pt idx="0">
                  <c:v>Sum of Units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E-ACFA-4BBE-A50B-317F8987B2E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0-ACFA-4BBE-A50B-317F8987B2E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2-ACFA-4BBE-A50B-317F8987B2E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4-ACFA-4BBE-A50B-317F8987B2E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6-ACFA-4BBE-A50B-317F8987B2E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8-ACFA-4BBE-A50B-317F8987B2E7}"/>
              </c:ext>
            </c:extLst>
          </c:dPt>
          <c:cat>
            <c:strRef>
              <c:f>Sheet3!$J$18:$J$24</c:f>
              <c:strCache>
                <c:ptCount val="6"/>
                <c:pt idx="0">
                  <c:v>Australia</c:v>
                </c:pt>
                <c:pt idx="1">
                  <c:v>Canada</c:v>
                </c:pt>
                <c:pt idx="2">
                  <c:v>India</c:v>
                </c:pt>
                <c:pt idx="3">
                  <c:v>New Zealand</c:v>
                </c:pt>
                <c:pt idx="4">
                  <c:v>UK</c:v>
                </c:pt>
                <c:pt idx="5">
                  <c:v>USA</c:v>
                </c:pt>
              </c:strCache>
            </c:strRef>
          </c:cat>
          <c:val>
            <c:numRef>
              <c:f>Sheet3!$L$18:$L$24</c:f>
              <c:numCache>
                <c:formatCode>General</c:formatCode>
                <c:ptCount val="6"/>
                <c:pt idx="0">
                  <c:v>6264</c:v>
                </c:pt>
                <c:pt idx="1">
                  <c:v>7302</c:v>
                </c:pt>
                <c:pt idx="2">
                  <c:v>8760</c:v>
                </c:pt>
                <c:pt idx="3">
                  <c:v>7431</c:v>
                </c:pt>
                <c:pt idx="4">
                  <c:v>5745</c:v>
                </c:pt>
                <c:pt idx="5">
                  <c:v>10158</c:v>
                </c:pt>
              </c:numCache>
            </c:numRef>
          </c:val>
          <c:extLst>
            <c:ext xmlns:c16="http://schemas.microsoft.com/office/drawing/2014/chart" uri="{C3380CC4-5D6E-409C-BE32-E72D297353CC}">
              <c16:uniqueId val="{00000019-ACFA-4BBE-A50B-317F8987B2E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336550</xdr:colOff>
      <xdr:row>11</xdr:row>
      <xdr:rowOff>19050</xdr:rowOff>
    </xdr:to>
    <xdr:graphicFrame macro="">
      <xdr:nvGraphicFramePr>
        <xdr:cNvPr id="2" name="Chart 1">
          <a:extLst>
            <a:ext uri="{FF2B5EF4-FFF2-40B4-BE49-F238E27FC236}">
              <a16:creationId xmlns:a16="http://schemas.microsoft.com/office/drawing/2014/main" id="{EDD7ACA0-3067-4801-B990-EB49F1F943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0</xdr:rowOff>
    </xdr:from>
    <xdr:to>
      <xdr:col>6</xdr:col>
      <xdr:colOff>527050</xdr:colOff>
      <xdr:row>23</xdr:row>
      <xdr:rowOff>177800</xdr:rowOff>
    </xdr:to>
    <xdr:graphicFrame macro="">
      <xdr:nvGraphicFramePr>
        <xdr:cNvPr id="3" name="Chart 2">
          <a:extLst>
            <a:ext uri="{FF2B5EF4-FFF2-40B4-BE49-F238E27FC236}">
              <a16:creationId xmlns:a16="http://schemas.microsoft.com/office/drawing/2014/main" id="{46171E32-CF39-4786-9DDA-A2BDB41D9C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596900</xdr:colOff>
      <xdr:row>0</xdr:row>
      <xdr:rowOff>0</xdr:rowOff>
    </xdr:from>
    <xdr:to>
      <xdr:col>13</xdr:col>
      <xdr:colOff>781050</xdr:colOff>
      <xdr:row>11</xdr:row>
      <xdr:rowOff>25400</xdr:rowOff>
    </xdr:to>
    <xdr:graphicFrame macro="">
      <xdr:nvGraphicFramePr>
        <xdr:cNvPr id="4" name="Chart 3">
          <a:extLst>
            <a:ext uri="{FF2B5EF4-FFF2-40B4-BE49-F238E27FC236}">
              <a16:creationId xmlns:a16="http://schemas.microsoft.com/office/drawing/2014/main" id="{F4AED774-7EA7-4C64-839D-00600AC8AC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158750</xdr:colOff>
      <xdr:row>11</xdr:row>
      <xdr:rowOff>95250</xdr:rowOff>
    </xdr:from>
    <xdr:to>
      <xdr:col>12</xdr:col>
      <xdr:colOff>1054100</xdr:colOff>
      <xdr:row>23</xdr:row>
      <xdr:rowOff>190500</xdr:rowOff>
    </xdr:to>
    <xdr:graphicFrame macro="">
      <xdr:nvGraphicFramePr>
        <xdr:cNvPr id="5" name="Chart 4">
          <a:extLst>
            <a:ext uri="{FF2B5EF4-FFF2-40B4-BE49-F238E27FC236}">
              <a16:creationId xmlns:a16="http://schemas.microsoft.com/office/drawing/2014/main" id="{02CD22F9-CB35-4167-802F-2A8B6D58F5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889000</xdr:colOff>
      <xdr:row>0</xdr:row>
      <xdr:rowOff>19050</xdr:rowOff>
    </xdr:from>
    <xdr:to>
      <xdr:col>16</xdr:col>
      <xdr:colOff>82550</xdr:colOff>
      <xdr:row>10</xdr:row>
      <xdr:rowOff>44450</xdr:rowOff>
    </xdr:to>
    <mc:AlternateContent xmlns:mc="http://schemas.openxmlformats.org/markup-compatibility/2006" xmlns:a14="http://schemas.microsoft.com/office/drawing/2010/main">
      <mc:Choice Requires="a14">
        <xdr:graphicFrame macro="">
          <xdr:nvGraphicFramePr>
            <xdr:cNvPr id="7" name="Geography">
              <a:extLst>
                <a:ext uri="{FF2B5EF4-FFF2-40B4-BE49-F238E27FC236}">
                  <a16:creationId xmlns:a16="http://schemas.microsoft.com/office/drawing/2014/main" id="{4169A3BE-D10C-4545-BE5C-275E3621D5B5}"/>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9378950" y="19050"/>
              <a:ext cx="1803400" cy="2120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ntel" refreshedDate="45758.028125115743" createdVersion="8" refreshedVersion="8" minRefreshableVersion="3" recordCount="300" xr:uid="{F82CCF21-A93F-4E2F-B5BA-4451C6AC7730}">
  <cacheSource type="worksheet">
    <worksheetSource name="data"/>
  </cacheSource>
  <cacheFields count="7">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0">
      <sharedItems containsSemiMixedTypes="0" containsString="0" containsNumber="1" containsInteger="1" minValue="0" maxValue="16184"/>
    </cacheField>
    <cacheField name="Units" numFmtId="0">
      <sharedItems containsSemiMixedTypes="0" containsString="0" containsNumber="1" containsInteger="1" minValue="0" maxValue="525"/>
    </cacheField>
    <cacheField name="Cost per unit" numFmtId="0">
      <sharedItems containsSemiMixedTypes="0" containsString="0" containsNumber="1" minValue="3.11" maxValue="16.73"/>
    </cacheField>
    <cacheField name="Cost" numFmtId="0">
      <sharedItems containsSemiMixedTypes="0" containsString="0" containsNumber="1" minValue="0" maxValue="8682.8700000000008"/>
    </cacheField>
  </cacheFields>
  <extLst>
    <ext xmlns:x14="http://schemas.microsoft.com/office/spreadsheetml/2009/9/main" uri="{725AE2AE-9491-48be-B2B4-4EB974FC3084}">
      <x14:pivotCacheDefinition pivotCacheId="1769452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x v="0"/>
    <n v="1624"/>
    <n v="114"/>
    <n v="14.49"/>
    <n v="1651.8600000000001"/>
  </r>
  <r>
    <x v="1"/>
    <x v="1"/>
    <x v="1"/>
    <n v="6706"/>
    <n v="459"/>
    <n v="8.65"/>
    <n v="3970.3500000000004"/>
  </r>
  <r>
    <x v="2"/>
    <x v="1"/>
    <x v="2"/>
    <n v="959"/>
    <n v="147"/>
    <n v="11.88"/>
    <n v="1746.3600000000001"/>
  </r>
  <r>
    <x v="3"/>
    <x v="2"/>
    <x v="3"/>
    <n v="9632"/>
    <n v="288"/>
    <n v="6.47"/>
    <n v="1863.36"/>
  </r>
  <r>
    <x v="4"/>
    <x v="3"/>
    <x v="4"/>
    <n v="2100"/>
    <n v="414"/>
    <n v="13.15"/>
    <n v="5444.1"/>
  </r>
  <r>
    <x v="0"/>
    <x v="1"/>
    <x v="5"/>
    <n v="8869"/>
    <n v="432"/>
    <n v="12.37"/>
    <n v="5343.8399999999992"/>
  </r>
  <r>
    <x v="4"/>
    <x v="4"/>
    <x v="6"/>
    <n v="2681"/>
    <n v="54"/>
    <n v="5.79"/>
    <n v="312.66000000000003"/>
  </r>
  <r>
    <x v="1"/>
    <x v="1"/>
    <x v="7"/>
    <n v="5012"/>
    <n v="210"/>
    <n v="9.77"/>
    <n v="2051.6999999999998"/>
  </r>
  <r>
    <x v="5"/>
    <x v="4"/>
    <x v="8"/>
    <n v="1281"/>
    <n v="75"/>
    <n v="11.7"/>
    <n v="877.5"/>
  </r>
  <r>
    <x v="6"/>
    <x v="0"/>
    <x v="8"/>
    <n v="4991"/>
    <n v="12"/>
    <n v="11.7"/>
    <n v="140.39999999999998"/>
  </r>
  <r>
    <x v="7"/>
    <x v="3"/>
    <x v="4"/>
    <n v="1785"/>
    <n v="462"/>
    <n v="13.15"/>
    <n v="6075.3"/>
  </r>
  <r>
    <x v="8"/>
    <x v="0"/>
    <x v="9"/>
    <n v="3983"/>
    <n v="144"/>
    <n v="3.11"/>
    <n v="447.84"/>
  </r>
  <r>
    <x v="2"/>
    <x v="4"/>
    <x v="10"/>
    <n v="2646"/>
    <n v="120"/>
    <n v="8.7899999999999991"/>
    <n v="1054.8"/>
  </r>
  <r>
    <x v="7"/>
    <x v="5"/>
    <x v="11"/>
    <n v="252"/>
    <n v="54"/>
    <n v="9.33"/>
    <n v="503.82"/>
  </r>
  <r>
    <x v="8"/>
    <x v="1"/>
    <x v="4"/>
    <n v="2464"/>
    <n v="234"/>
    <n v="13.15"/>
    <n v="3077.1"/>
  </r>
  <r>
    <x v="8"/>
    <x v="1"/>
    <x v="12"/>
    <n v="2114"/>
    <n v="66"/>
    <n v="7.16"/>
    <n v="472.56"/>
  </r>
  <r>
    <x v="4"/>
    <x v="0"/>
    <x v="6"/>
    <n v="7693"/>
    <n v="87"/>
    <n v="5.79"/>
    <n v="503.73"/>
  </r>
  <r>
    <x v="6"/>
    <x v="5"/>
    <x v="13"/>
    <n v="15610"/>
    <n v="339"/>
    <n v="10.62"/>
    <n v="3600.18"/>
  </r>
  <r>
    <x v="3"/>
    <x v="5"/>
    <x v="7"/>
    <n v="336"/>
    <n v="144"/>
    <n v="9.77"/>
    <n v="1406.8799999999999"/>
  </r>
  <r>
    <x v="7"/>
    <x v="3"/>
    <x v="13"/>
    <n v="9443"/>
    <n v="162"/>
    <n v="10.62"/>
    <n v="1720.4399999999998"/>
  </r>
  <r>
    <x v="2"/>
    <x v="5"/>
    <x v="14"/>
    <n v="8155"/>
    <n v="90"/>
    <n v="6.49"/>
    <n v="584.1"/>
  </r>
  <r>
    <x v="1"/>
    <x v="4"/>
    <x v="14"/>
    <n v="1701"/>
    <n v="234"/>
    <n v="6.49"/>
    <n v="1518.66"/>
  </r>
  <r>
    <x v="9"/>
    <x v="4"/>
    <x v="7"/>
    <n v="2205"/>
    <n v="141"/>
    <n v="9.77"/>
    <n v="1377.57"/>
  </r>
  <r>
    <x v="1"/>
    <x v="0"/>
    <x v="15"/>
    <n v="1771"/>
    <n v="204"/>
    <n v="7.64"/>
    <n v="1558.56"/>
  </r>
  <r>
    <x v="3"/>
    <x v="1"/>
    <x v="16"/>
    <n v="2114"/>
    <n v="186"/>
    <n v="11.73"/>
    <n v="2181.7800000000002"/>
  </r>
  <r>
    <x v="3"/>
    <x v="2"/>
    <x v="11"/>
    <n v="10311"/>
    <n v="231"/>
    <n v="9.33"/>
    <n v="2155.23"/>
  </r>
  <r>
    <x v="8"/>
    <x v="3"/>
    <x v="10"/>
    <n v="21"/>
    <n v="168"/>
    <n v="8.7899999999999991"/>
    <n v="1476.7199999999998"/>
  </r>
  <r>
    <x v="9"/>
    <x v="1"/>
    <x v="13"/>
    <n v="1974"/>
    <n v="195"/>
    <n v="10.62"/>
    <n v="2070.8999999999996"/>
  </r>
  <r>
    <x v="6"/>
    <x v="2"/>
    <x v="14"/>
    <n v="6314"/>
    <n v="15"/>
    <n v="6.49"/>
    <n v="97.350000000000009"/>
  </r>
  <r>
    <x v="9"/>
    <x v="0"/>
    <x v="14"/>
    <n v="4683"/>
    <n v="30"/>
    <n v="6.49"/>
    <n v="194.70000000000002"/>
  </r>
  <r>
    <x v="3"/>
    <x v="0"/>
    <x v="17"/>
    <n v="6398"/>
    <n v="102"/>
    <n v="4.97"/>
    <n v="506.94"/>
  </r>
  <r>
    <x v="7"/>
    <x v="1"/>
    <x v="15"/>
    <n v="553"/>
    <n v="15"/>
    <n v="7.64"/>
    <n v="114.6"/>
  </r>
  <r>
    <x v="1"/>
    <x v="3"/>
    <x v="0"/>
    <n v="7021"/>
    <n v="183"/>
    <n v="14.49"/>
    <n v="2651.67"/>
  </r>
  <r>
    <x v="0"/>
    <x v="3"/>
    <x v="7"/>
    <n v="5817"/>
    <n v="12"/>
    <n v="9.77"/>
    <n v="117.24"/>
  </r>
  <r>
    <x v="3"/>
    <x v="3"/>
    <x v="8"/>
    <n v="3976"/>
    <n v="72"/>
    <n v="11.7"/>
    <n v="842.4"/>
  </r>
  <r>
    <x v="4"/>
    <x v="4"/>
    <x v="18"/>
    <n v="1134"/>
    <n v="282"/>
    <n v="16.73"/>
    <n v="4717.8599999999997"/>
  </r>
  <r>
    <x v="7"/>
    <x v="3"/>
    <x v="19"/>
    <n v="6027"/>
    <n v="144"/>
    <n v="10.38"/>
    <n v="1494.72"/>
  </r>
  <r>
    <x v="4"/>
    <x v="0"/>
    <x v="10"/>
    <n v="1904"/>
    <n v="405"/>
    <n v="8.7899999999999991"/>
    <n v="3559.95"/>
  </r>
  <r>
    <x v="5"/>
    <x v="5"/>
    <x v="1"/>
    <n v="3262"/>
    <n v="75"/>
    <n v="8.65"/>
    <n v="648.75"/>
  </r>
  <r>
    <x v="0"/>
    <x v="5"/>
    <x v="18"/>
    <n v="2289"/>
    <n v="135"/>
    <n v="16.73"/>
    <n v="2258.5500000000002"/>
  </r>
  <r>
    <x v="6"/>
    <x v="5"/>
    <x v="18"/>
    <n v="6986"/>
    <n v="21"/>
    <n v="16.73"/>
    <n v="351.33"/>
  </r>
  <r>
    <x v="7"/>
    <x v="4"/>
    <x v="14"/>
    <n v="4417"/>
    <n v="153"/>
    <n v="6.49"/>
    <n v="992.97"/>
  </r>
  <r>
    <x v="4"/>
    <x v="5"/>
    <x v="16"/>
    <n v="1442"/>
    <n v="15"/>
    <n v="11.73"/>
    <n v="175.95000000000002"/>
  </r>
  <r>
    <x v="8"/>
    <x v="1"/>
    <x v="8"/>
    <n v="2415"/>
    <n v="255"/>
    <n v="11.7"/>
    <n v="2983.5"/>
  </r>
  <r>
    <x v="7"/>
    <x v="0"/>
    <x v="15"/>
    <n v="238"/>
    <n v="18"/>
    <n v="7.64"/>
    <n v="137.51999999999998"/>
  </r>
  <r>
    <x v="4"/>
    <x v="0"/>
    <x v="14"/>
    <n v="4949"/>
    <n v="189"/>
    <n v="6.49"/>
    <n v="1226.6100000000001"/>
  </r>
  <r>
    <x v="6"/>
    <x v="4"/>
    <x v="1"/>
    <n v="5075"/>
    <n v="21"/>
    <n v="8.65"/>
    <n v="181.65"/>
  </r>
  <r>
    <x v="8"/>
    <x v="2"/>
    <x v="10"/>
    <n v="9198"/>
    <n v="36"/>
    <n v="8.7899999999999991"/>
    <n v="316.43999999999994"/>
  </r>
  <r>
    <x v="4"/>
    <x v="5"/>
    <x v="12"/>
    <n v="3339"/>
    <n v="75"/>
    <n v="7.16"/>
    <n v="537"/>
  </r>
  <r>
    <x v="0"/>
    <x v="5"/>
    <x v="9"/>
    <n v="5019"/>
    <n v="156"/>
    <n v="3.11"/>
    <n v="485.15999999999997"/>
  </r>
  <r>
    <x v="6"/>
    <x v="2"/>
    <x v="10"/>
    <n v="16184"/>
    <n v="39"/>
    <n v="8.7899999999999991"/>
    <n v="342.80999999999995"/>
  </r>
  <r>
    <x v="4"/>
    <x v="2"/>
    <x v="20"/>
    <n v="497"/>
    <n v="63"/>
    <n v="9"/>
    <n v="567"/>
  </r>
  <r>
    <x v="7"/>
    <x v="2"/>
    <x v="12"/>
    <n v="8211"/>
    <n v="75"/>
    <n v="7.16"/>
    <n v="537"/>
  </r>
  <r>
    <x v="7"/>
    <x v="4"/>
    <x v="19"/>
    <n v="6580"/>
    <n v="183"/>
    <n v="10.38"/>
    <n v="1899.5400000000002"/>
  </r>
  <r>
    <x v="3"/>
    <x v="1"/>
    <x v="11"/>
    <n v="4760"/>
    <n v="69"/>
    <n v="9.33"/>
    <n v="643.77"/>
  </r>
  <r>
    <x v="0"/>
    <x v="2"/>
    <x v="4"/>
    <n v="5439"/>
    <n v="30"/>
    <n v="13.15"/>
    <n v="394.5"/>
  </r>
  <r>
    <x v="3"/>
    <x v="5"/>
    <x v="9"/>
    <n v="1463"/>
    <n v="39"/>
    <n v="3.11"/>
    <n v="121.28999999999999"/>
  </r>
  <r>
    <x v="8"/>
    <x v="5"/>
    <x v="1"/>
    <n v="7777"/>
    <n v="504"/>
    <n v="8.65"/>
    <n v="4359.6000000000004"/>
  </r>
  <r>
    <x v="2"/>
    <x v="0"/>
    <x v="12"/>
    <n v="1085"/>
    <n v="273"/>
    <n v="7.16"/>
    <n v="1954.68"/>
  </r>
  <r>
    <x v="6"/>
    <x v="0"/>
    <x v="6"/>
    <n v="182"/>
    <n v="48"/>
    <n v="5.79"/>
    <n v="277.92"/>
  </r>
  <r>
    <x v="4"/>
    <x v="5"/>
    <x v="18"/>
    <n v="4242"/>
    <n v="207"/>
    <n v="16.73"/>
    <n v="3463.11"/>
  </r>
  <r>
    <x v="4"/>
    <x v="2"/>
    <x v="1"/>
    <n v="6118"/>
    <n v="9"/>
    <n v="8.65"/>
    <n v="77.850000000000009"/>
  </r>
  <r>
    <x v="9"/>
    <x v="2"/>
    <x v="14"/>
    <n v="2317"/>
    <n v="261"/>
    <n v="6.49"/>
    <n v="1693.89"/>
  </r>
  <r>
    <x v="4"/>
    <x v="4"/>
    <x v="10"/>
    <n v="938"/>
    <n v="6"/>
    <n v="8.7899999999999991"/>
    <n v="52.739999999999995"/>
  </r>
  <r>
    <x v="1"/>
    <x v="0"/>
    <x v="16"/>
    <n v="9709"/>
    <n v="30"/>
    <n v="11.73"/>
    <n v="351.90000000000003"/>
  </r>
  <r>
    <x v="5"/>
    <x v="5"/>
    <x v="13"/>
    <n v="2205"/>
    <n v="138"/>
    <n v="10.62"/>
    <n v="1465.56"/>
  </r>
  <r>
    <x v="5"/>
    <x v="0"/>
    <x v="9"/>
    <n v="4487"/>
    <n v="111"/>
    <n v="3.11"/>
    <n v="345.21"/>
  </r>
  <r>
    <x v="6"/>
    <x v="1"/>
    <x v="3"/>
    <n v="2415"/>
    <n v="15"/>
    <n v="6.47"/>
    <n v="97.05"/>
  </r>
  <r>
    <x v="0"/>
    <x v="5"/>
    <x v="15"/>
    <n v="4018"/>
    <n v="162"/>
    <n v="7.64"/>
    <n v="1237.6799999999998"/>
  </r>
  <r>
    <x v="6"/>
    <x v="5"/>
    <x v="15"/>
    <n v="861"/>
    <n v="195"/>
    <n v="7.64"/>
    <n v="1489.8"/>
  </r>
  <r>
    <x v="9"/>
    <x v="4"/>
    <x v="8"/>
    <n v="5586"/>
    <n v="525"/>
    <n v="11.7"/>
    <n v="6142.5"/>
  </r>
  <r>
    <x v="5"/>
    <x v="5"/>
    <x v="5"/>
    <n v="2226"/>
    <n v="48"/>
    <n v="12.37"/>
    <n v="593.76"/>
  </r>
  <r>
    <x v="2"/>
    <x v="5"/>
    <x v="19"/>
    <n v="14329"/>
    <n v="150"/>
    <n v="10.38"/>
    <n v="1557.0000000000002"/>
  </r>
  <r>
    <x v="2"/>
    <x v="5"/>
    <x v="13"/>
    <n v="8463"/>
    <n v="492"/>
    <n v="10.62"/>
    <n v="5225.04"/>
  </r>
  <r>
    <x v="6"/>
    <x v="5"/>
    <x v="12"/>
    <n v="2891"/>
    <n v="102"/>
    <n v="7.16"/>
    <n v="730.32"/>
  </r>
  <r>
    <x v="8"/>
    <x v="2"/>
    <x v="14"/>
    <n v="3773"/>
    <n v="165"/>
    <n v="6.49"/>
    <n v="1070.8500000000001"/>
  </r>
  <r>
    <x v="3"/>
    <x v="2"/>
    <x v="19"/>
    <n v="854"/>
    <n v="309"/>
    <n v="10.38"/>
    <n v="3207.42"/>
  </r>
  <r>
    <x v="4"/>
    <x v="2"/>
    <x v="9"/>
    <n v="4970"/>
    <n v="156"/>
    <n v="3.11"/>
    <n v="485.15999999999997"/>
  </r>
  <r>
    <x v="2"/>
    <x v="1"/>
    <x v="21"/>
    <n v="98"/>
    <n v="159"/>
    <n v="5.6"/>
    <n v="890.4"/>
  </r>
  <r>
    <x v="6"/>
    <x v="1"/>
    <x v="16"/>
    <n v="13391"/>
    <n v="201"/>
    <n v="11.73"/>
    <n v="2357.73"/>
  </r>
  <r>
    <x v="1"/>
    <x v="3"/>
    <x v="6"/>
    <n v="8890"/>
    <n v="210"/>
    <n v="5.79"/>
    <n v="1215.9000000000001"/>
  </r>
  <r>
    <x v="7"/>
    <x v="4"/>
    <x v="11"/>
    <n v="56"/>
    <n v="51"/>
    <n v="9.33"/>
    <n v="475.83"/>
  </r>
  <r>
    <x v="8"/>
    <x v="2"/>
    <x v="4"/>
    <n v="3339"/>
    <n v="39"/>
    <n v="13.15"/>
    <n v="512.85"/>
  </r>
  <r>
    <x v="9"/>
    <x v="1"/>
    <x v="3"/>
    <n v="3808"/>
    <n v="279"/>
    <n v="6.47"/>
    <n v="1805.1299999999999"/>
  </r>
  <r>
    <x v="9"/>
    <x v="4"/>
    <x v="11"/>
    <n v="63"/>
    <n v="123"/>
    <n v="9.33"/>
    <n v="1147.5899999999999"/>
  </r>
  <r>
    <x v="7"/>
    <x v="3"/>
    <x v="18"/>
    <n v="7812"/>
    <n v="81"/>
    <n v="16.73"/>
    <n v="1355.13"/>
  </r>
  <r>
    <x v="0"/>
    <x v="0"/>
    <x v="15"/>
    <n v="7693"/>
    <n v="21"/>
    <n v="7.64"/>
    <n v="160.44"/>
  </r>
  <r>
    <x v="8"/>
    <x v="2"/>
    <x v="19"/>
    <n v="973"/>
    <n v="162"/>
    <n v="10.38"/>
    <n v="1681.5600000000002"/>
  </r>
  <r>
    <x v="9"/>
    <x v="1"/>
    <x v="20"/>
    <n v="567"/>
    <n v="228"/>
    <n v="9"/>
    <n v="2052"/>
  </r>
  <r>
    <x v="9"/>
    <x v="2"/>
    <x v="12"/>
    <n v="2471"/>
    <n v="342"/>
    <n v="7.16"/>
    <n v="2448.7200000000003"/>
  </r>
  <r>
    <x v="6"/>
    <x v="4"/>
    <x v="11"/>
    <n v="7189"/>
    <n v="54"/>
    <n v="9.33"/>
    <n v="503.82"/>
  </r>
  <r>
    <x v="3"/>
    <x v="1"/>
    <x v="19"/>
    <n v="7455"/>
    <n v="216"/>
    <n v="10.38"/>
    <n v="2242.0800000000004"/>
  </r>
  <r>
    <x v="8"/>
    <x v="5"/>
    <x v="21"/>
    <n v="3108"/>
    <n v="54"/>
    <n v="5.6"/>
    <n v="302.39999999999998"/>
  </r>
  <r>
    <x v="4"/>
    <x v="4"/>
    <x v="4"/>
    <n v="469"/>
    <n v="75"/>
    <n v="13.15"/>
    <n v="986.25"/>
  </r>
  <r>
    <x v="2"/>
    <x v="0"/>
    <x v="14"/>
    <n v="2737"/>
    <n v="93"/>
    <n v="6.49"/>
    <n v="603.57000000000005"/>
  </r>
  <r>
    <x v="2"/>
    <x v="0"/>
    <x v="4"/>
    <n v="4305"/>
    <n v="156"/>
    <n v="13.15"/>
    <n v="2051.4"/>
  </r>
  <r>
    <x v="2"/>
    <x v="4"/>
    <x v="9"/>
    <n v="2408"/>
    <n v="9"/>
    <n v="3.11"/>
    <n v="27.99"/>
  </r>
  <r>
    <x v="8"/>
    <x v="2"/>
    <x v="15"/>
    <n v="1281"/>
    <n v="18"/>
    <n v="7.64"/>
    <n v="137.51999999999998"/>
  </r>
  <r>
    <x v="0"/>
    <x v="1"/>
    <x v="1"/>
    <n v="12348"/>
    <n v="234"/>
    <n v="8.65"/>
    <n v="2024.1000000000001"/>
  </r>
  <r>
    <x v="8"/>
    <x v="5"/>
    <x v="19"/>
    <n v="3689"/>
    <n v="312"/>
    <n v="10.38"/>
    <n v="3238.5600000000004"/>
  </r>
  <r>
    <x v="5"/>
    <x v="2"/>
    <x v="15"/>
    <n v="2870"/>
    <n v="300"/>
    <n v="7.64"/>
    <n v="2292"/>
  </r>
  <r>
    <x v="7"/>
    <x v="2"/>
    <x v="18"/>
    <n v="798"/>
    <n v="519"/>
    <n v="16.73"/>
    <n v="8682.8700000000008"/>
  </r>
  <r>
    <x v="3"/>
    <x v="0"/>
    <x v="20"/>
    <n v="2933"/>
    <n v="9"/>
    <n v="9"/>
    <n v="81"/>
  </r>
  <r>
    <x v="6"/>
    <x v="1"/>
    <x v="2"/>
    <n v="2744"/>
    <n v="9"/>
    <n v="11.88"/>
    <n v="106.92"/>
  </r>
  <r>
    <x v="0"/>
    <x v="2"/>
    <x v="5"/>
    <n v="9772"/>
    <n v="90"/>
    <n v="12.37"/>
    <n v="1113.3"/>
  </r>
  <r>
    <x v="5"/>
    <x v="5"/>
    <x v="4"/>
    <n v="1568"/>
    <n v="96"/>
    <n v="13.15"/>
    <n v="1262.4000000000001"/>
  </r>
  <r>
    <x v="7"/>
    <x v="2"/>
    <x v="10"/>
    <n v="11417"/>
    <n v="21"/>
    <n v="8.7899999999999991"/>
    <n v="184.58999999999997"/>
  </r>
  <r>
    <x v="0"/>
    <x v="5"/>
    <x v="21"/>
    <n v="6748"/>
    <n v="48"/>
    <n v="5.6"/>
    <n v="268.79999999999995"/>
  </r>
  <r>
    <x v="9"/>
    <x v="2"/>
    <x v="18"/>
    <n v="1407"/>
    <n v="72"/>
    <n v="16.73"/>
    <n v="1204.56"/>
  </r>
  <r>
    <x v="1"/>
    <x v="1"/>
    <x v="12"/>
    <n v="2023"/>
    <n v="168"/>
    <n v="7.16"/>
    <n v="1202.8800000000001"/>
  </r>
  <r>
    <x v="6"/>
    <x v="3"/>
    <x v="21"/>
    <n v="5236"/>
    <n v="51"/>
    <n v="5.6"/>
    <n v="285.59999999999997"/>
  </r>
  <r>
    <x v="3"/>
    <x v="2"/>
    <x v="15"/>
    <n v="1925"/>
    <n v="192"/>
    <n v="7.64"/>
    <n v="1466.8799999999999"/>
  </r>
  <r>
    <x v="5"/>
    <x v="0"/>
    <x v="8"/>
    <n v="6608"/>
    <n v="225"/>
    <n v="11.7"/>
    <n v="2632.5"/>
  </r>
  <r>
    <x v="4"/>
    <x v="5"/>
    <x v="21"/>
    <n v="8008"/>
    <n v="456"/>
    <n v="5.6"/>
    <n v="2553.6"/>
  </r>
  <r>
    <x v="9"/>
    <x v="5"/>
    <x v="4"/>
    <n v="1428"/>
    <n v="93"/>
    <n v="13.15"/>
    <n v="1222.95"/>
  </r>
  <r>
    <x v="4"/>
    <x v="5"/>
    <x v="2"/>
    <n v="525"/>
    <n v="48"/>
    <n v="11.88"/>
    <n v="570.24"/>
  </r>
  <r>
    <x v="4"/>
    <x v="0"/>
    <x v="3"/>
    <n v="1505"/>
    <n v="102"/>
    <n v="6.47"/>
    <n v="659.93999999999994"/>
  </r>
  <r>
    <x v="5"/>
    <x v="1"/>
    <x v="0"/>
    <n v="6755"/>
    <n v="252"/>
    <n v="14.49"/>
    <n v="3651.48"/>
  </r>
  <r>
    <x v="7"/>
    <x v="0"/>
    <x v="3"/>
    <n v="11571"/>
    <n v="138"/>
    <n v="6.47"/>
    <n v="892.86"/>
  </r>
  <r>
    <x v="0"/>
    <x v="4"/>
    <x v="4"/>
    <n v="2541"/>
    <n v="90"/>
    <n v="13.15"/>
    <n v="1183.5"/>
  </r>
  <r>
    <x v="3"/>
    <x v="0"/>
    <x v="0"/>
    <n v="1526"/>
    <n v="240"/>
    <n v="14.49"/>
    <n v="3477.6"/>
  </r>
  <r>
    <x v="0"/>
    <x v="4"/>
    <x v="2"/>
    <n v="6125"/>
    <n v="102"/>
    <n v="11.88"/>
    <n v="1211.76"/>
  </r>
  <r>
    <x v="3"/>
    <x v="1"/>
    <x v="18"/>
    <n v="847"/>
    <n v="129"/>
    <n v="16.73"/>
    <n v="2158.17"/>
  </r>
  <r>
    <x v="1"/>
    <x v="1"/>
    <x v="18"/>
    <n v="4753"/>
    <n v="300"/>
    <n v="16.73"/>
    <n v="5019"/>
  </r>
  <r>
    <x v="4"/>
    <x v="4"/>
    <x v="5"/>
    <n v="959"/>
    <n v="135"/>
    <n v="12.37"/>
    <n v="1669.9499999999998"/>
  </r>
  <r>
    <x v="5"/>
    <x v="1"/>
    <x v="17"/>
    <n v="2793"/>
    <n v="114"/>
    <n v="4.97"/>
    <n v="566.57999999999993"/>
  </r>
  <r>
    <x v="5"/>
    <x v="1"/>
    <x v="8"/>
    <n v="4606"/>
    <n v="63"/>
    <n v="11.7"/>
    <n v="737.09999999999991"/>
  </r>
  <r>
    <x v="5"/>
    <x v="2"/>
    <x v="12"/>
    <n v="5551"/>
    <n v="252"/>
    <n v="7.16"/>
    <n v="1804.32"/>
  </r>
  <r>
    <x v="9"/>
    <x v="2"/>
    <x v="1"/>
    <n v="6657"/>
    <n v="303"/>
    <n v="8.65"/>
    <n v="2620.9500000000003"/>
  </r>
  <r>
    <x v="5"/>
    <x v="3"/>
    <x v="9"/>
    <n v="4438"/>
    <n v="246"/>
    <n v="3.11"/>
    <n v="765.06"/>
  </r>
  <r>
    <x v="1"/>
    <x v="4"/>
    <x v="7"/>
    <n v="168"/>
    <n v="84"/>
    <n v="9.77"/>
    <n v="820.68"/>
  </r>
  <r>
    <x v="5"/>
    <x v="5"/>
    <x v="9"/>
    <n v="7777"/>
    <n v="39"/>
    <n v="3.11"/>
    <n v="121.28999999999999"/>
  </r>
  <r>
    <x v="6"/>
    <x v="2"/>
    <x v="9"/>
    <n v="3339"/>
    <n v="348"/>
    <n v="3.11"/>
    <n v="1082.28"/>
  </r>
  <r>
    <x v="5"/>
    <x v="0"/>
    <x v="5"/>
    <n v="6391"/>
    <n v="48"/>
    <n v="12.37"/>
    <n v="593.76"/>
  </r>
  <r>
    <x v="6"/>
    <x v="0"/>
    <x v="7"/>
    <n v="518"/>
    <n v="75"/>
    <n v="9.77"/>
    <n v="732.75"/>
  </r>
  <r>
    <x v="5"/>
    <x v="4"/>
    <x v="19"/>
    <n v="5677"/>
    <n v="258"/>
    <n v="10.38"/>
    <n v="2678.0400000000004"/>
  </r>
  <r>
    <x v="4"/>
    <x v="3"/>
    <x v="9"/>
    <n v="6048"/>
    <n v="27"/>
    <n v="3.11"/>
    <n v="83.97"/>
  </r>
  <r>
    <x v="1"/>
    <x v="4"/>
    <x v="1"/>
    <n v="3752"/>
    <n v="213"/>
    <n v="8.65"/>
    <n v="1842.45"/>
  </r>
  <r>
    <x v="6"/>
    <x v="1"/>
    <x v="12"/>
    <n v="4480"/>
    <n v="357"/>
    <n v="7.16"/>
    <n v="2556.12"/>
  </r>
  <r>
    <x v="2"/>
    <x v="0"/>
    <x v="2"/>
    <n v="259"/>
    <n v="207"/>
    <n v="11.88"/>
    <n v="2459.1600000000003"/>
  </r>
  <r>
    <x v="1"/>
    <x v="0"/>
    <x v="0"/>
    <n v="42"/>
    <n v="150"/>
    <n v="14.49"/>
    <n v="2173.5"/>
  </r>
  <r>
    <x v="3"/>
    <x v="2"/>
    <x v="21"/>
    <n v="98"/>
    <n v="204"/>
    <n v="5.6"/>
    <n v="1142.3999999999999"/>
  </r>
  <r>
    <x v="5"/>
    <x v="1"/>
    <x v="18"/>
    <n v="2478"/>
    <n v="21"/>
    <n v="16.73"/>
    <n v="351.33"/>
  </r>
  <r>
    <x v="3"/>
    <x v="5"/>
    <x v="5"/>
    <n v="7847"/>
    <n v="174"/>
    <n v="12.37"/>
    <n v="2152.3799999999997"/>
  </r>
  <r>
    <x v="7"/>
    <x v="0"/>
    <x v="9"/>
    <n v="9926"/>
    <n v="201"/>
    <n v="3.11"/>
    <n v="625.11"/>
  </r>
  <r>
    <x v="1"/>
    <x v="4"/>
    <x v="11"/>
    <n v="819"/>
    <n v="510"/>
    <n v="9.33"/>
    <n v="4758.3"/>
  </r>
  <r>
    <x v="4"/>
    <x v="3"/>
    <x v="12"/>
    <n v="3052"/>
    <n v="378"/>
    <n v="7.16"/>
    <n v="2706.48"/>
  </r>
  <r>
    <x v="2"/>
    <x v="5"/>
    <x v="20"/>
    <n v="6832"/>
    <n v="27"/>
    <n v="9"/>
    <n v="243"/>
  </r>
  <r>
    <x v="7"/>
    <x v="3"/>
    <x v="10"/>
    <n v="2016"/>
    <n v="117"/>
    <n v="8.7899999999999991"/>
    <n v="1028.4299999999998"/>
  </r>
  <r>
    <x v="4"/>
    <x v="4"/>
    <x v="20"/>
    <n v="7322"/>
    <n v="36"/>
    <n v="9"/>
    <n v="324"/>
  </r>
  <r>
    <x v="1"/>
    <x v="1"/>
    <x v="5"/>
    <n v="357"/>
    <n v="126"/>
    <n v="12.37"/>
    <n v="1558.62"/>
  </r>
  <r>
    <x v="2"/>
    <x v="3"/>
    <x v="4"/>
    <n v="3192"/>
    <n v="72"/>
    <n v="13.15"/>
    <n v="946.80000000000007"/>
  </r>
  <r>
    <x v="5"/>
    <x v="2"/>
    <x v="7"/>
    <n v="8435"/>
    <n v="42"/>
    <n v="9.77"/>
    <n v="410.34"/>
  </r>
  <r>
    <x v="0"/>
    <x v="3"/>
    <x v="12"/>
    <n v="0"/>
    <n v="135"/>
    <n v="7.16"/>
    <n v="966.6"/>
  </r>
  <r>
    <x v="5"/>
    <x v="5"/>
    <x v="17"/>
    <n v="8862"/>
    <n v="189"/>
    <n v="4.97"/>
    <n v="939.32999999999993"/>
  </r>
  <r>
    <x v="4"/>
    <x v="0"/>
    <x v="19"/>
    <n v="3556"/>
    <n v="459"/>
    <n v="10.38"/>
    <n v="4764.42"/>
  </r>
  <r>
    <x v="6"/>
    <x v="5"/>
    <x v="16"/>
    <n v="7280"/>
    <n v="201"/>
    <n v="11.73"/>
    <n v="2357.73"/>
  </r>
  <r>
    <x v="4"/>
    <x v="5"/>
    <x v="0"/>
    <n v="3402"/>
    <n v="366"/>
    <n v="14.49"/>
    <n v="5303.34"/>
  </r>
  <r>
    <x v="8"/>
    <x v="0"/>
    <x v="12"/>
    <n v="4592"/>
    <n v="324"/>
    <n v="7.16"/>
    <n v="2319.84"/>
  </r>
  <r>
    <x v="2"/>
    <x v="1"/>
    <x v="16"/>
    <n v="7833"/>
    <n v="243"/>
    <n v="11.73"/>
    <n v="2850.3900000000003"/>
  </r>
  <r>
    <x v="7"/>
    <x v="3"/>
    <x v="20"/>
    <n v="7651"/>
    <n v="213"/>
    <n v="9"/>
    <n v="1917"/>
  </r>
  <r>
    <x v="0"/>
    <x v="1"/>
    <x v="0"/>
    <n v="2275"/>
    <n v="447"/>
    <n v="14.49"/>
    <n v="6477.03"/>
  </r>
  <r>
    <x v="0"/>
    <x v="4"/>
    <x v="11"/>
    <n v="5670"/>
    <n v="297"/>
    <n v="9.33"/>
    <n v="2771.01"/>
  </r>
  <r>
    <x v="5"/>
    <x v="1"/>
    <x v="10"/>
    <n v="2135"/>
    <n v="27"/>
    <n v="8.7899999999999991"/>
    <n v="237.32999999999998"/>
  </r>
  <r>
    <x v="0"/>
    <x v="5"/>
    <x v="14"/>
    <n v="2779"/>
    <n v="75"/>
    <n v="6.49"/>
    <n v="486.75"/>
  </r>
  <r>
    <x v="9"/>
    <x v="3"/>
    <x v="5"/>
    <n v="12950"/>
    <n v="30"/>
    <n v="12.37"/>
    <n v="371.09999999999997"/>
  </r>
  <r>
    <x v="5"/>
    <x v="2"/>
    <x v="3"/>
    <n v="2646"/>
    <n v="177"/>
    <n v="6.47"/>
    <n v="1145.19"/>
  </r>
  <r>
    <x v="0"/>
    <x v="5"/>
    <x v="5"/>
    <n v="3794"/>
    <n v="159"/>
    <n v="12.37"/>
    <n v="1966.83"/>
  </r>
  <r>
    <x v="8"/>
    <x v="1"/>
    <x v="5"/>
    <n v="819"/>
    <n v="306"/>
    <n v="12.37"/>
    <n v="3785.22"/>
  </r>
  <r>
    <x v="8"/>
    <x v="5"/>
    <x v="13"/>
    <n v="2583"/>
    <n v="18"/>
    <n v="10.62"/>
    <n v="191.16"/>
  </r>
  <r>
    <x v="5"/>
    <x v="1"/>
    <x v="15"/>
    <n v="4585"/>
    <n v="240"/>
    <n v="7.64"/>
    <n v="1833.6"/>
  </r>
  <r>
    <x v="6"/>
    <x v="5"/>
    <x v="5"/>
    <n v="1652"/>
    <n v="93"/>
    <n v="12.37"/>
    <n v="1150.4099999999999"/>
  </r>
  <r>
    <x v="9"/>
    <x v="5"/>
    <x v="21"/>
    <n v="4991"/>
    <n v="9"/>
    <n v="5.6"/>
    <n v="50.4"/>
  </r>
  <r>
    <x v="1"/>
    <x v="5"/>
    <x v="10"/>
    <n v="2009"/>
    <n v="219"/>
    <n v="8.7899999999999991"/>
    <n v="1925.0099999999998"/>
  </r>
  <r>
    <x v="7"/>
    <x v="3"/>
    <x v="7"/>
    <n v="1568"/>
    <n v="141"/>
    <n v="9.77"/>
    <n v="1377.57"/>
  </r>
  <r>
    <x v="3"/>
    <x v="0"/>
    <x v="13"/>
    <n v="3388"/>
    <n v="123"/>
    <n v="10.62"/>
    <n v="1306.26"/>
  </r>
  <r>
    <x v="0"/>
    <x v="4"/>
    <x v="17"/>
    <n v="623"/>
    <n v="51"/>
    <n v="4.97"/>
    <n v="253.47"/>
  </r>
  <r>
    <x v="4"/>
    <x v="2"/>
    <x v="2"/>
    <n v="10073"/>
    <n v="120"/>
    <n v="11.88"/>
    <n v="1425.6000000000001"/>
  </r>
  <r>
    <x v="1"/>
    <x v="3"/>
    <x v="21"/>
    <n v="1561"/>
    <n v="27"/>
    <n v="5.6"/>
    <n v="151.19999999999999"/>
  </r>
  <r>
    <x v="2"/>
    <x v="2"/>
    <x v="18"/>
    <n v="11522"/>
    <n v="204"/>
    <n v="16.73"/>
    <n v="3412.92"/>
  </r>
  <r>
    <x v="4"/>
    <x v="4"/>
    <x v="11"/>
    <n v="2317"/>
    <n v="123"/>
    <n v="9.33"/>
    <n v="1147.5899999999999"/>
  </r>
  <r>
    <x v="9"/>
    <x v="0"/>
    <x v="19"/>
    <n v="3059"/>
    <n v="27"/>
    <n v="10.38"/>
    <n v="280.26000000000005"/>
  </r>
  <r>
    <x v="3"/>
    <x v="0"/>
    <x v="21"/>
    <n v="2324"/>
    <n v="177"/>
    <n v="5.6"/>
    <n v="991.19999999999993"/>
  </r>
  <r>
    <x v="8"/>
    <x v="3"/>
    <x v="21"/>
    <n v="4956"/>
    <n v="171"/>
    <n v="5.6"/>
    <n v="957.59999999999991"/>
  </r>
  <r>
    <x v="9"/>
    <x v="5"/>
    <x v="15"/>
    <n v="5355"/>
    <n v="204"/>
    <n v="7.64"/>
    <n v="1558.56"/>
  </r>
  <r>
    <x v="8"/>
    <x v="5"/>
    <x v="8"/>
    <n v="7259"/>
    <n v="276"/>
    <n v="11.7"/>
    <n v="3229.2"/>
  </r>
  <r>
    <x v="1"/>
    <x v="0"/>
    <x v="21"/>
    <n v="6279"/>
    <n v="45"/>
    <n v="5.6"/>
    <n v="251.99999999999997"/>
  </r>
  <r>
    <x v="0"/>
    <x v="4"/>
    <x v="12"/>
    <n v="2541"/>
    <n v="45"/>
    <n v="7.16"/>
    <n v="322.2"/>
  </r>
  <r>
    <x v="4"/>
    <x v="1"/>
    <x v="18"/>
    <n v="3864"/>
    <n v="177"/>
    <n v="16.73"/>
    <n v="2961.21"/>
  </r>
  <r>
    <x v="6"/>
    <x v="2"/>
    <x v="11"/>
    <n v="6146"/>
    <n v="63"/>
    <n v="9.33"/>
    <n v="587.79"/>
  </r>
  <r>
    <x v="2"/>
    <x v="3"/>
    <x v="3"/>
    <n v="2639"/>
    <n v="204"/>
    <n v="6.47"/>
    <n v="1319.8799999999999"/>
  </r>
  <r>
    <x v="1"/>
    <x v="0"/>
    <x v="7"/>
    <n v="1890"/>
    <n v="195"/>
    <n v="9.77"/>
    <n v="1905.1499999999999"/>
  </r>
  <r>
    <x v="5"/>
    <x v="5"/>
    <x v="8"/>
    <n v="1932"/>
    <n v="369"/>
    <n v="11.7"/>
    <n v="4317.3"/>
  </r>
  <r>
    <x v="8"/>
    <x v="5"/>
    <x v="4"/>
    <n v="6300"/>
    <n v="42"/>
    <n v="13.15"/>
    <n v="552.30000000000007"/>
  </r>
  <r>
    <x v="4"/>
    <x v="0"/>
    <x v="0"/>
    <n v="560"/>
    <n v="81"/>
    <n v="14.49"/>
    <n v="1173.69"/>
  </r>
  <r>
    <x v="2"/>
    <x v="0"/>
    <x v="21"/>
    <n v="2856"/>
    <n v="246"/>
    <n v="5.6"/>
    <n v="1377.6"/>
  </r>
  <r>
    <x v="2"/>
    <x v="5"/>
    <x v="9"/>
    <n v="707"/>
    <n v="174"/>
    <n v="3.11"/>
    <n v="541.14"/>
  </r>
  <r>
    <x v="1"/>
    <x v="1"/>
    <x v="0"/>
    <n v="3598"/>
    <n v="81"/>
    <n v="14.49"/>
    <n v="1173.69"/>
  </r>
  <r>
    <x v="0"/>
    <x v="1"/>
    <x v="7"/>
    <n v="6853"/>
    <n v="372"/>
    <n v="9.77"/>
    <n v="3634.44"/>
  </r>
  <r>
    <x v="0"/>
    <x v="1"/>
    <x v="10"/>
    <n v="4725"/>
    <n v="174"/>
    <n v="8.7899999999999991"/>
    <n v="1529.4599999999998"/>
  </r>
  <r>
    <x v="3"/>
    <x v="2"/>
    <x v="1"/>
    <n v="10304"/>
    <n v="84"/>
    <n v="8.65"/>
    <n v="726.6"/>
  </r>
  <r>
    <x v="3"/>
    <x v="5"/>
    <x v="10"/>
    <n v="1274"/>
    <n v="225"/>
    <n v="8.7899999999999991"/>
    <n v="1977.7499999999998"/>
  </r>
  <r>
    <x v="6"/>
    <x v="2"/>
    <x v="0"/>
    <n v="1526"/>
    <n v="105"/>
    <n v="14.49"/>
    <n v="1521.45"/>
  </r>
  <r>
    <x v="0"/>
    <x v="3"/>
    <x v="19"/>
    <n v="3101"/>
    <n v="225"/>
    <n v="10.38"/>
    <n v="2335.5"/>
  </r>
  <r>
    <x v="7"/>
    <x v="0"/>
    <x v="8"/>
    <n v="1057"/>
    <n v="54"/>
    <n v="11.7"/>
    <n v="631.79999999999995"/>
  </r>
  <r>
    <x v="5"/>
    <x v="0"/>
    <x v="21"/>
    <n v="5306"/>
    <n v="0"/>
    <n v="5.6"/>
    <n v="0"/>
  </r>
  <r>
    <x v="6"/>
    <x v="3"/>
    <x v="17"/>
    <n v="4018"/>
    <n v="171"/>
    <n v="4.97"/>
    <n v="849.87"/>
  </r>
  <r>
    <x v="2"/>
    <x v="5"/>
    <x v="10"/>
    <n v="938"/>
    <n v="189"/>
    <n v="8.7899999999999991"/>
    <n v="1661.31"/>
  </r>
  <r>
    <x v="5"/>
    <x v="4"/>
    <x v="3"/>
    <n v="1778"/>
    <n v="270"/>
    <n v="6.47"/>
    <n v="1746.8999999999999"/>
  </r>
  <r>
    <x v="4"/>
    <x v="3"/>
    <x v="0"/>
    <n v="1638"/>
    <n v="63"/>
    <n v="14.49"/>
    <n v="912.87"/>
  </r>
  <r>
    <x v="3"/>
    <x v="4"/>
    <x v="4"/>
    <n v="154"/>
    <n v="21"/>
    <n v="13.15"/>
    <n v="276.15000000000003"/>
  </r>
  <r>
    <x v="5"/>
    <x v="0"/>
    <x v="7"/>
    <n v="9835"/>
    <n v="207"/>
    <n v="9.77"/>
    <n v="2022.3899999999999"/>
  </r>
  <r>
    <x v="2"/>
    <x v="0"/>
    <x v="13"/>
    <n v="7273"/>
    <n v="96"/>
    <n v="10.62"/>
    <n v="1019.52"/>
  </r>
  <r>
    <x v="6"/>
    <x v="3"/>
    <x v="7"/>
    <n v="6909"/>
    <n v="81"/>
    <n v="9.77"/>
    <n v="791.37"/>
  </r>
  <r>
    <x v="2"/>
    <x v="3"/>
    <x v="17"/>
    <n v="3920"/>
    <n v="306"/>
    <n v="4.97"/>
    <n v="1520.82"/>
  </r>
  <r>
    <x v="9"/>
    <x v="3"/>
    <x v="20"/>
    <n v="4858"/>
    <n v="279"/>
    <n v="9"/>
    <n v="2511"/>
  </r>
  <r>
    <x v="7"/>
    <x v="4"/>
    <x v="2"/>
    <n v="3549"/>
    <n v="3"/>
    <n v="11.88"/>
    <n v="35.64"/>
  </r>
  <r>
    <x v="5"/>
    <x v="3"/>
    <x v="18"/>
    <n v="966"/>
    <n v="198"/>
    <n v="16.73"/>
    <n v="3312.54"/>
  </r>
  <r>
    <x v="6"/>
    <x v="3"/>
    <x v="3"/>
    <n v="385"/>
    <n v="249"/>
    <n v="6.47"/>
    <n v="1611.03"/>
  </r>
  <r>
    <x v="4"/>
    <x v="5"/>
    <x v="10"/>
    <n v="2219"/>
    <n v="75"/>
    <n v="8.7899999999999991"/>
    <n v="659.24999999999989"/>
  </r>
  <r>
    <x v="2"/>
    <x v="2"/>
    <x v="1"/>
    <n v="2954"/>
    <n v="189"/>
    <n v="8.65"/>
    <n v="1634.8500000000001"/>
  </r>
  <r>
    <x v="5"/>
    <x v="2"/>
    <x v="1"/>
    <n v="280"/>
    <n v="87"/>
    <n v="8.65"/>
    <n v="752.55000000000007"/>
  </r>
  <r>
    <x v="3"/>
    <x v="2"/>
    <x v="0"/>
    <n v="6118"/>
    <n v="174"/>
    <n v="14.49"/>
    <n v="2521.2600000000002"/>
  </r>
  <r>
    <x v="7"/>
    <x v="3"/>
    <x v="16"/>
    <n v="4802"/>
    <n v="36"/>
    <n v="11.73"/>
    <n v="422.28000000000003"/>
  </r>
  <r>
    <x v="2"/>
    <x v="4"/>
    <x v="17"/>
    <n v="4137"/>
    <n v="60"/>
    <n v="4.97"/>
    <n v="298.2"/>
  </r>
  <r>
    <x v="8"/>
    <x v="1"/>
    <x v="14"/>
    <n v="2023"/>
    <n v="78"/>
    <n v="6.49"/>
    <n v="506.22"/>
  </r>
  <r>
    <x v="2"/>
    <x v="2"/>
    <x v="0"/>
    <n v="9051"/>
    <n v="57"/>
    <n v="14.49"/>
    <n v="825.93000000000006"/>
  </r>
  <r>
    <x v="2"/>
    <x v="0"/>
    <x v="19"/>
    <n v="2919"/>
    <n v="45"/>
    <n v="10.38"/>
    <n v="467.1"/>
  </r>
  <r>
    <x v="3"/>
    <x v="4"/>
    <x v="7"/>
    <n v="5915"/>
    <n v="3"/>
    <n v="9.77"/>
    <n v="29.31"/>
  </r>
  <r>
    <x v="9"/>
    <x v="1"/>
    <x v="16"/>
    <n v="2562"/>
    <n v="6"/>
    <n v="11.73"/>
    <n v="70.38"/>
  </r>
  <r>
    <x v="6"/>
    <x v="0"/>
    <x v="4"/>
    <n v="8813"/>
    <n v="21"/>
    <n v="13.15"/>
    <n v="276.15000000000003"/>
  </r>
  <r>
    <x v="6"/>
    <x v="2"/>
    <x v="3"/>
    <n v="6111"/>
    <n v="3"/>
    <n v="6.47"/>
    <n v="19.41"/>
  </r>
  <r>
    <x v="1"/>
    <x v="5"/>
    <x v="6"/>
    <n v="3507"/>
    <n v="288"/>
    <n v="5.79"/>
    <n v="1667.52"/>
  </r>
  <r>
    <x v="4"/>
    <x v="2"/>
    <x v="11"/>
    <n v="4319"/>
    <n v="30"/>
    <n v="9.33"/>
    <n v="279.89999999999998"/>
  </r>
  <r>
    <x v="0"/>
    <x v="4"/>
    <x v="21"/>
    <n v="609"/>
    <n v="87"/>
    <n v="5.6"/>
    <n v="487.2"/>
  </r>
  <r>
    <x v="0"/>
    <x v="3"/>
    <x v="18"/>
    <n v="6370"/>
    <n v="30"/>
    <n v="16.73"/>
    <n v="501.90000000000003"/>
  </r>
  <r>
    <x v="6"/>
    <x v="4"/>
    <x v="15"/>
    <n v="5474"/>
    <n v="168"/>
    <n v="7.64"/>
    <n v="1283.52"/>
  </r>
  <r>
    <x v="0"/>
    <x v="2"/>
    <x v="18"/>
    <n v="3164"/>
    <n v="306"/>
    <n v="16.73"/>
    <n v="5119.38"/>
  </r>
  <r>
    <x v="4"/>
    <x v="1"/>
    <x v="2"/>
    <n v="1302"/>
    <n v="402"/>
    <n v="11.88"/>
    <n v="4775.76"/>
  </r>
  <r>
    <x v="8"/>
    <x v="0"/>
    <x v="19"/>
    <n v="7308"/>
    <n v="327"/>
    <n v="10.38"/>
    <n v="3394.26"/>
  </r>
  <r>
    <x v="0"/>
    <x v="0"/>
    <x v="18"/>
    <n v="6132"/>
    <n v="93"/>
    <n v="16.73"/>
    <n v="1555.89"/>
  </r>
  <r>
    <x v="9"/>
    <x v="1"/>
    <x v="8"/>
    <n v="3472"/>
    <n v="96"/>
    <n v="11.7"/>
    <n v="1123.1999999999998"/>
  </r>
  <r>
    <x v="1"/>
    <x v="3"/>
    <x v="3"/>
    <n v="9660"/>
    <n v="27"/>
    <n v="6.47"/>
    <n v="174.69"/>
  </r>
  <r>
    <x v="2"/>
    <x v="4"/>
    <x v="21"/>
    <n v="2436"/>
    <n v="99"/>
    <n v="5.6"/>
    <n v="554.4"/>
  </r>
  <r>
    <x v="2"/>
    <x v="4"/>
    <x v="5"/>
    <n v="9506"/>
    <n v="87"/>
    <n v="12.37"/>
    <n v="1076.1899999999998"/>
  </r>
  <r>
    <x v="9"/>
    <x v="0"/>
    <x v="20"/>
    <n v="245"/>
    <n v="288"/>
    <n v="9"/>
    <n v="2592"/>
  </r>
  <r>
    <x v="1"/>
    <x v="1"/>
    <x v="13"/>
    <n v="2702"/>
    <n v="363"/>
    <n v="10.62"/>
    <n v="3855.0599999999995"/>
  </r>
  <r>
    <x v="9"/>
    <x v="5"/>
    <x v="9"/>
    <n v="700"/>
    <n v="87"/>
    <n v="3.11"/>
    <n v="270.57"/>
  </r>
  <r>
    <x v="4"/>
    <x v="5"/>
    <x v="9"/>
    <n v="3759"/>
    <n v="150"/>
    <n v="3.11"/>
    <n v="466.5"/>
  </r>
  <r>
    <x v="7"/>
    <x v="1"/>
    <x v="9"/>
    <n v="1589"/>
    <n v="303"/>
    <n v="3.11"/>
    <n v="942.32999999999993"/>
  </r>
  <r>
    <x v="5"/>
    <x v="1"/>
    <x v="19"/>
    <n v="5194"/>
    <n v="288"/>
    <n v="10.38"/>
    <n v="2989.44"/>
  </r>
  <r>
    <x v="9"/>
    <x v="2"/>
    <x v="11"/>
    <n v="945"/>
    <n v="75"/>
    <n v="9.33"/>
    <n v="699.75"/>
  </r>
  <r>
    <x v="0"/>
    <x v="4"/>
    <x v="6"/>
    <n v="1988"/>
    <n v="39"/>
    <n v="5.79"/>
    <n v="225.81"/>
  </r>
  <r>
    <x v="4"/>
    <x v="5"/>
    <x v="1"/>
    <n v="6734"/>
    <n v="123"/>
    <n v="8.65"/>
    <n v="1063.95"/>
  </r>
  <r>
    <x v="0"/>
    <x v="2"/>
    <x v="2"/>
    <n v="217"/>
    <n v="36"/>
    <n v="11.88"/>
    <n v="427.68"/>
  </r>
  <r>
    <x v="6"/>
    <x v="5"/>
    <x v="7"/>
    <n v="6279"/>
    <n v="237"/>
    <n v="9.77"/>
    <n v="2315.4899999999998"/>
  </r>
  <r>
    <x v="0"/>
    <x v="2"/>
    <x v="11"/>
    <n v="4424"/>
    <n v="201"/>
    <n v="9.33"/>
    <n v="1875.33"/>
  </r>
  <r>
    <x v="7"/>
    <x v="2"/>
    <x v="9"/>
    <n v="189"/>
    <n v="48"/>
    <n v="3.11"/>
    <n v="149.28"/>
  </r>
  <r>
    <x v="6"/>
    <x v="1"/>
    <x v="7"/>
    <n v="490"/>
    <n v="84"/>
    <n v="9.77"/>
    <n v="820.68"/>
  </r>
  <r>
    <x v="1"/>
    <x v="0"/>
    <x v="20"/>
    <n v="434"/>
    <n v="87"/>
    <n v="9"/>
    <n v="783"/>
  </r>
  <r>
    <x v="5"/>
    <x v="4"/>
    <x v="0"/>
    <n v="10129"/>
    <n v="312"/>
    <n v="14.49"/>
    <n v="4520.88"/>
  </r>
  <r>
    <x v="8"/>
    <x v="3"/>
    <x v="19"/>
    <n v="1652"/>
    <n v="102"/>
    <n v="10.38"/>
    <n v="1058.76"/>
  </r>
  <r>
    <x v="1"/>
    <x v="4"/>
    <x v="20"/>
    <n v="6433"/>
    <n v="78"/>
    <n v="9"/>
    <n v="702"/>
  </r>
  <r>
    <x v="8"/>
    <x v="5"/>
    <x v="14"/>
    <n v="2212"/>
    <n v="117"/>
    <n v="6.49"/>
    <n v="759.33"/>
  </r>
  <r>
    <x v="3"/>
    <x v="1"/>
    <x v="15"/>
    <n v="609"/>
    <n v="99"/>
    <n v="7.64"/>
    <n v="756.36"/>
  </r>
  <r>
    <x v="0"/>
    <x v="1"/>
    <x v="17"/>
    <n v="1638"/>
    <n v="48"/>
    <n v="4.97"/>
    <n v="238.56"/>
  </r>
  <r>
    <x v="5"/>
    <x v="5"/>
    <x v="16"/>
    <n v="3829"/>
    <n v="24"/>
    <n v="11.73"/>
    <n v="281.52"/>
  </r>
  <r>
    <x v="0"/>
    <x v="3"/>
    <x v="16"/>
    <n v="5775"/>
    <n v="42"/>
    <n v="11.73"/>
    <n v="492.66"/>
  </r>
  <r>
    <x v="4"/>
    <x v="1"/>
    <x v="13"/>
    <n v="1071"/>
    <n v="270"/>
    <n v="10.62"/>
    <n v="2867.3999999999996"/>
  </r>
  <r>
    <x v="1"/>
    <x v="2"/>
    <x v="14"/>
    <n v="5019"/>
    <n v="150"/>
    <n v="6.49"/>
    <n v="973.5"/>
  </r>
  <r>
    <x v="7"/>
    <x v="0"/>
    <x v="16"/>
    <n v="2863"/>
    <n v="42"/>
    <n v="11.73"/>
    <n v="492.66"/>
  </r>
  <r>
    <x v="0"/>
    <x v="1"/>
    <x v="12"/>
    <n v="1617"/>
    <n v="126"/>
    <n v="7.16"/>
    <n v="902.16"/>
  </r>
  <r>
    <x v="4"/>
    <x v="0"/>
    <x v="21"/>
    <n v="6818"/>
    <n v="6"/>
    <n v="5.6"/>
    <n v="33.599999999999994"/>
  </r>
  <r>
    <x v="8"/>
    <x v="1"/>
    <x v="16"/>
    <n v="6657"/>
    <n v="276"/>
    <n v="11.73"/>
    <n v="3237.48"/>
  </r>
  <r>
    <x v="8"/>
    <x v="5"/>
    <x v="9"/>
    <n v="2919"/>
    <n v="93"/>
    <n v="3.11"/>
    <n v="289.22999999999996"/>
  </r>
  <r>
    <x v="7"/>
    <x v="2"/>
    <x v="6"/>
    <n v="3094"/>
    <n v="246"/>
    <n v="5.79"/>
    <n v="1424.34"/>
  </r>
  <r>
    <x v="4"/>
    <x v="3"/>
    <x v="17"/>
    <n v="2989"/>
    <n v="3"/>
    <n v="4.97"/>
    <n v="14.91"/>
  </r>
  <r>
    <x v="1"/>
    <x v="4"/>
    <x v="18"/>
    <n v="2268"/>
    <n v="63"/>
    <n v="16.73"/>
    <n v="1053.99"/>
  </r>
  <r>
    <x v="6"/>
    <x v="1"/>
    <x v="6"/>
    <n v="4753"/>
    <n v="246"/>
    <n v="5.79"/>
    <n v="1424.34"/>
  </r>
  <r>
    <x v="7"/>
    <x v="5"/>
    <x v="15"/>
    <n v="7511"/>
    <n v="120"/>
    <n v="7.64"/>
    <n v="916.8"/>
  </r>
  <r>
    <x v="7"/>
    <x v="4"/>
    <x v="6"/>
    <n v="4326"/>
    <n v="348"/>
    <n v="5.79"/>
    <n v="2014.92"/>
  </r>
  <r>
    <x v="3"/>
    <x v="5"/>
    <x v="14"/>
    <n v="4935"/>
    <n v="126"/>
    <n v="6.49"/>
    <n v="817.74"/>
  </r>
  <r>
    <x v="4"/>
    <x v="1"/>
    <x v="0"/>
    <n v="4781"/>
    <n v="123"/>
    <n v="14.49"/>
    <n v="1782.27"/>
  </r>
  <r>
    <x v="6"/>
    <x v="4"/>
    <x v="4"/>
    <n v="7483"/>
    <n v="45"/>
    <n v="13.15"/>
    <n v="591.75"/>
  </r>
  <r>
    <x v="9"/>
    <x v="4"/>
    <x v="2"/>
    <n v="6860"/>
    <n v="126"/>
    <n v="11.88"/>
    <n v="1496.88"/>
  </r>
  <r>
    <x v="0"/>
    <x v="0"/>
    <x v="12"/>
    <n v="9002"/>
    <n v="72"/>
    <n v="7.16"/>
    <n v="515.52"/>
  </r>
  <r>
    <x v="4"/>
    <x v="2"/>
    <x v="12"/>
    <n v="1400"/>
    <n v="135"/>
    <n v="7.16"/>
    <n v="966.6"/>
  </r>
  <r>
    <x v="9"/>
    <x v="5"/>
    <x v="7"/>
    <n v="4053"/>
    <n v="24"/>
    <n v="9.77"/>
    <n v="234.48"/>
  </r>
  <r>
    <x v="5"/>
    <x v="2"/>
    <x v="6"/>
    <n v="2149"/>
    <n v="117"/>
    <n v="5.79"/>
    <n v="677.43"/>
  </r>
  <r>
    <x v="8"/>
    <x v="3"/>
    <x v="12"/>
    <n v="3640"/>
    <n v="51"/>
    <n v="7.16"/>
    <n v="365.16"/>
  </r>
  <r>
    <x v="7"/>
    <x v="3"/>
    <x v="14"/>
    <n v="630"/>
    <n v="36"/>
    <n v="6.49"/>
    <n v="233.64000000000001"/>
  </r>
  <r>
    <x v="2"/>
    <x v="1"/>
    <x v="18"/>
    <n v="2429"/>
    <n v="144"/>
    <n v="16.73"/>
    <n v="2409.12"/>
  </r>
  <r>
    <x v="2"/>
    <x v="2"/>
    <x v="4"/>
    <n v="2142"/>
    <n v="114"/>
    <n v="13.15"/>
    <n v="1499.1000000000001"/>
  </r>
  <r>
    <x v="5"/>
    <x v="0"/>
    <x v="0"/>
    <n v="6454"/>
    <n v="54"/>
    <n v="14.49"/>
    <n v="782.46"/>
  </r>
  <r>
    <x v="5"/>
    <x v="0"/>
    <x v="10"/>
    <n v="4487"/>
    <n v="333"/>
    <n v="8.7899999999999991"/>
    <n v="2927.0699999999997"/>
  </r>
  <r>
    <x v="8"/>
    <x v="0"/>
    <x v="2"/>
    <n v="938"/>
    <n v="366"/>
    <n v="11.88"/>
    <n v="4348.08"/>
  </r>
  <r>
    <x v="8"/>
    <x v="4"/>
    <x v="21"/>
    <n v="8841"/>
    <n v="303"/>
    <n v="5.6"/>
    <n v="1696.8"/>
  </r>
  <r>
    <x v="7"/>
    <x v="3"/>
    <x v="5"/>
    <n v="4018"/>
    <n v="126"/>
    <n v="12.37"/>
    <n v="1558.62"/>
  </r>
  <r>
    <x v="3"/>
    <x v="0"/>
    <x v="16"/>
    <n v="714"/>
    <n v="231"/>
    <n v="11.73"/>
    <n v="2709.63"/>
  </r>
  <r>
    <x v="2"/>
    <x v="4"/>
    <x v="4"/>
    <n v="3850"/>
    <n v="102"/>
    <n v="13.15"/>
    <n v="134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A0DE0F-13BA-4C6F-9A03-B7C4DE11A6C9}" name="PivotTable7"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9">
  <location ref="G4:H11" firstHeaderRow="1" firstDataRow="1" firstDataCol="1"/>
  <pivotFields count="7">
    <pivotField showAll="0"/>
    <pivotField axis="axisRow" showAll="0">
      <items count="7">
        <item x="4"/>
        <item x="2"/>
        <item x="5"/>
        <item x="0"/>
        <item x="3"/>
        <item x="1"/>
        <item t="default"/>
      </items>
    </pivotField>
    <pivotField showAll="0"/>
    <pivotField showAll="0"/>
    <pivotField showAll="0"/>
    <pivotField dataField="1" showAll="0"/>
    <pivotField showAll="0"/>
  </pivotFields>
  <rowFields count="1">
    <field x="1"/>
  </rowFields>
  <rowItems count="7">
    <i>
      <x/>
    </i>
    <i>
      <x v="1"/>
    </i>
    <i>
      <x v="2"/>
    </i>
    <i>
      <x v="3"/>
    </i>
    <i>
      <x v="4"/>
    </i>
    <i>
      <x v="5"/>
    </i>
    <i t="grand">
      <x/>
    </i>
  </rowItems>
  <colItems count="1">
    <i/>
  </colItems>
  <dataFields count="1">
    <dataField name="Sum of Cost per unit" fld="5" baseField="0" baseItem="0"/>
  </dataField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19D164-CAD4-4FC7-9BA2-FE32808175F8}" name="PivotTable8"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G14:H37" firstHeaderRow="1" firstDataRow="1" firstDataCol="1"/>
  <pivotFields count="7">
    <pivotField showAll="0"/>
    <pivotField showAll="0">
      <items count="7">
        <item x="4"/>
        <item x="2"/>
        <item x="5"/>
        <item x="0"/>
        <item x="3"/>
        <item x="1"/>
        <item t="default"/>
      </items>
    </pivotField>
    <pivotField axis="axisRow" showAll="0">
      <items count="23">
        <item x="8"/>
        <item x="0"/>
        <item x="17"/>
        <item x="15"/>
        <item x="7"/>
        <item x="2"/>
        <item x="21"/>
        <item x="19"/>
        <item x="1"/>
        <item x="3"/>
        <item x="9"/>
        <item x="14"/>
        <item x="12"/>
        <item x="11"/>
        <item x="10"/>
        <item x="13"/>
        <item x="18"/>
        <item x="5"/>
        <item x="16"/>
        <item x="6"/>
        <item x="20"/>
        <item x="4"/>
        <item t="default"/>
      </items>
    </pivotField>
    <pivotField showAll="0"/>
    <pivotField dataField="1" showAll="0"/>
    <pivotField showAll="0"/>
    <pivotField showAll="0"/>
  </pivotFields>
  <rowFields count="1">
    <field x="2"/>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Sum of Units" fld="4"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5B414E0-CD20-4CAE-9A45-FA7FB1B7D2DE}" name="PivotTable9"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J4:L15" firstHeaderRow="0" firstDataRow="1" firstDataCol="1"/>
  <pivotFields count="7">
    <pivotField axis="axisRow" showAll="0">
      <items count="11">
        <item x="7"/>
        <item x="1"/>
        <item x="3"/>
        <item x="5"/>
        <item x="4"/>
        <item x="6"/>
        <item x="8"/>
        <item x="2"/>
        <item x="9"/>
        <item x="0"/>
        <item t="default"/>
      </items>
    </pivotField>
    <pivotField showAll="0">
      <items count="7">
        <item x="4"/>
        <item x="2"/>
        <item x="5"/>
        <item x="0"/>
        <item x="3"/>
        <item x="1"/>
        <item t="default"/>
      </items>
    </pivotField>
    <pivotField showAll="0"/>
    <pivotField dataField="1" showAll="0"/>
    <pivotField dataField="1" showAll="0"/>
    <pivotField showAll="0"/>
    <pivotField showAll="0"/>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Sum of Amount" fld="3" baseField="0" baseItem="0"/>
    <dataField name="Sum of Units" fld="4"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36D5557-6516-47A3-9F1F-F2B1ED22E835}" name="PivotTable10"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J17:L24" firstHeaderRow="0" firstDataRow="1" firstDataCol="1"/>
  <pivotFields count="7">
    <pivotField showAll="0">
      <items count="11">
        <item x="7"/>
        <item x="1"/>
        <item x="3"/>
        <item x="5"/>
        <item x="4"/>
        <item x="6"/>
        <item x="8"/>
        <item x="2"/>
        <item x="9"/>
        <item x="0"/>
        <item t="default"/>
      </items>
    </pivotField>
    <pivotField axis="axisRow" showAll="0">
      <items count="7">
        <item x="4"/>
        <item x="2"/>
        <item x="5"/>
        <item x="0"/>
        <item x="3"/>
        <item x="1"/>
        <item t="default"/>
      </items>
    </pivotField>
    <pivotField showAll="0">
      <items count="23">
        <item x="8"/>
        <item x="0"/>
        <item x="17"/>
        <item x="15"/>
        <item x="7"/>
        <item x="2"/>
        <item x="21"/>
        <item x="19"/>
        <item x="1"/>
        <item x="3"/>
        <item x="9"/>
        <item x="14"/>
        <item x="12"/>
        <item x="11"/>
        <item x="10"/>
        <item x="13"/>
        <item x="18"/>
        <item x="5"/>
        <item x="16"/>
        <item x="6"/>
        <item x="20"/>
        <item x="4"/>
        <item t="default"/>
      </items>
    </pivotField>
    <pivotField dataField="1" showAll="0"/>
    <pivotField dataField="1" showAll="0"/>
    <pivotField showAll="0"/>
    <pivotField showAll="0"/>
  </pivotFields>
  <rowFields count="1">
    <field x="1"/>
  </rowFields>
  <rowItems count="7">
    <i>
      <x/>
    </i>
    <i>
      <x v="1"/>
    </i>
    <i>
      <x v="2"/>
    </i>
    <i>
      <x v="3"/>
    </i>
    <i>
      <x v="4"/>
    </i>
    <i>
      <x v="5"/>
    </i>
    <i t="grand">
      <x/>
    </i>
  </rowItems>
  <colFields count="1">
    <field x="-2"/>
  </colFields>
  <colItems count="2">
    <i>
      <x/>
    </i>
    <i i="1">
      <x v="1"/>
    </i>
  </colItems>
  <dataFields count="2">
    <dataField name="Sum of Amount" fld="3" baseField="0" baseItem="0"/>
    <dataField name="Sum of Units" fld="4" baseField="0" baseItem="0"/>
  </dataFields>
  <chartFormats count="1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16" series="1">
      <pivotArea type="data" outline="0" fieldPosition="0">
        <references count="1">
          <reference field="4294967294" count="1" selected="0">
            <x v="0"/>
          </reference>
        </references>
      </pivotArea>
    </chartFormat>
    <chartFormat chart="3" format="17">
      <pivotArea type="data" outline="0" fieldPosition="0">
        <references count="2">
          <reference field="4294967294" count="1" selected="0">
            <x v="0"/>
          </reference>
          <reference field="1" count="1" selected="0">
            <x v="0"/>
          </reference>
        </references>
      </pivotArea>
    </chartFormat>
    <chartFormat chart="3" format="18">
      <pivotArea type="data" outline="0" fieldPosition="0">
        <references count="2">
          <reference field="4294967294" count="1" selected="0">
            <x v="0"/>
          </reference>
          <reference field="1" count="1" selected="0">
            <x v="1"/>
          </reference>
        </references>
      </pivotArea>
    </chartFormat>
    <chartFormat chart="3" format="19">
      <pivotArea type="data" outline="0" fieldPosition="0">
        <references count="2">
          <reference field="4294967294" count="1" selected="0">
            <x v="0"/>
          </reference>
          <reference field="1" count="1" selected="0">
            <x v="2"/>
          </reference>
        </references>
      </pivotArea>
    </chartFormat>
    <chartFormat chart="3" format="20">
      <pivotArea type="data" outline="0" fieldPosition="0">
        <references count="2">
          <reference field="4294967294" count="1" selected="0">
            <x v="0"/>
          </reference>
          <reference field="1" count="1" selected="0">
            <x v="3"/>
          </reference>
        </references>
      </pivotArea>
    </chartFormat>
    <chartFormat chart="3" format="21">
      <pivotArea type="data" outline="0" fieldPosition="0">
        <references count="2">
          <reference field="4294967294" count="1" selected="0">
            <x v="0"/>
          </reference>
          <reference field="1" count="1" selected="0">
            <x v="4"/>
          </reference>
        </references>
      </pivotArea>
    </chartFormat>
    <chartFormat chart="3" format="22">
      <pivotArea type="data" outline="0" fieldPosition="0">
        <references count="2">
          <reference field="4294967294" count="1" selected="0">
            <x v="0"/>
          </reference>
          <reference field="1" count="1" selected="0">
            <x v="5"/>
          </reference>
        </references>
      </pivotArea>
    </chartFormat>
    <chartFormat chart="3" format="23" series="1">
      <pivotArea type="data" outline="0" fieldPosition="0">
        <references count="1">
          <reference field="4294967294" count="1" selected="0">
            <x v="1"/>
          </reference>
        </references>
      </pivotArea>
    </chartFormat>
    <chartFormat chart="3" format="24">
      <pivotArea type="data" outline="0" fieldPosition="0">
        <references count="2">
          <reference field="4294967294" count="1" selected="0">
            <x v="1"/>
          </reference>
          <reference field="1" count="1" selected="0">
            <x v="0"/>
          </reference>
        </references>
      </pivotArea>
    </chartFormat>
    <chartFormat chart="3" format="25">
      <pivotArea type="data" outline="0" fieldPosition="0">
        <references count="2">
          <reference field="4294967294" count="1" selected="0">
            <x v="1"/>
          </reference>
          <reference field="1" count="1" selected="0">
            <x v="1"/>
          </reference>
        </references>
      </pivotArea>
    </chartFormat>
    <chartFormat chart="3" format="26">
      <pivotArea type="data" outline="0" fieldPosition="0">
        <references count="2">
          <reference field="4294967294" count="1" selected="0">
            <x v="1"/>
          </reference>
          <reference field="1" count="1" selected="0">
            <x v="2"/>
          </reference>
        </references>
      </pivotArea>
    </chartFormat>
    <chartFormat chart="3" format="27">
      <pivotArea type="data" outline="0" fieldPosition="0">
        <references count="2">
          <reference field="4294967294" count="1" selected="0">
            <x v="1"/>
          </reference>
          <reference field="1" count="1" selected="0">
            <x v="3"/>
          </reference>
        </references>
      </pivotArea>
    </chartFormat>
    <chartFormat chart="3" format="28">
      <pivotArea type="data" outline="0" fieldPosition="0">
        <references count="2">
          <reference field="4294967294" count="1" selected="0">
            <x v="1"/>
          </reference>
          <reference field="1" count="1" selected="0">
            <x v="4"/>
          </reference>
        </references>
      </pivotArea>
    </chartFormat>
    <chartFormat chart="3" format="29">
      <pivotArea type="data" outline="0" fieldPosition="0">
        <references count="2">
          <reference field="4294967294" count="1" selected="0">
            <x v="1"/>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6CD41CB-713C-4362-8342-CE3D0EBCF1C2}" autoFormatId="16" applyNumberFormats="0" applyBorderFormats="0" applyFontFormats="0" applyPatternFormats="0" applyAlignmentFormats="0" applyWidthHeightFormats="0">
  <queryTableRefresh nextId="8">
    <queryTableFields count="7">
      <queryTableField id="1" name="Sales Person" tableColumnId="1"/>
      <queryTableField id="2" name="Geography" tableColumnId="2"/>
      <queryTableField id="3" name="Product" tableColumnId="3"/>
      <queryTableField id="4" name="Amount" tableColumnId="4"/>
      <queryTableField id="5" name="Units" tableColumnId="5"/>
      <queryTableField id="6" name="Cost per unit" tableColumnId="6"/>
      <queryTableField id="7" name="Cost"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896A4685-C6D8-4850-A9D2-876653C2DD58}" sourceName="Geography">
  <pivotTables>
    <pivotTable tabId="4" name="PivotTable9"/>
    <pivotTable tabId="4" name="PivotTable10"/>
    <pivotTable tabId="4" name="PivotTable7"/>
    <pivotTable tabId="4" name="PivotTable8"/>
  </pivotTables>
  <data>
    <tabular pivotCacheId="176945249">
      <items count="6">
        <i x="4" s="1"/>
        <i x="2" s="1"/>
        <i x="5" s="1"/>
        <i x="0"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977B4E81-EB51-49F7-9808-815E3B6A4FB0}" cache="Slicer_Geography" caption="Geography"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8DFCD1A-085F-472C-B20A-DB66C43D9309}" name="data" displayName="data" ref="A1:G301" tableType="queryTable" totalsRowShown="0">
  <autoFilter ref="A1:G301" xr:uid="{78DFCD1A-085F-472C-B20A-DB66C43D9309}"/>
  <tableColumns count="7">
    <tableColumn id="1" xr3:uid="{DBEEF4EF-D2B4-4DB3-94BA-1D973374BDCB}" uniqueName="1" name="Sales Person" queryTableFieldId="1" dataDxfId="6"/>
    <tableColumn id="2" xr3:uid="{F783F693-1628-4BC9-81FF-CD833338A682}" uniqueName="2" name="Geography" queryTableFieldId="2" dataDxfId="5"/>
    <tableColumn id="3" xr3:uid="{26479E89-5690-41C0-8FCF-ADDD525E0A64}" uniqueName="3" name="Product" queryTableFieldId="3" dataDxfId="4"/>
    <tableColumn id="4" xr3:uid="{4517FF09-3597-45D5-A462-45A5043BF72C}" uniqueName="4" name="Amount" queryTableFieldId="4"/>
    <tableColumn id="5" xr3:uid="{A1118F0D-F1D3-4F60-B3EA-C5AA809E51F9}" uniqueName="5" name="Units" queryTableFieldId="5"/>
    <tableColumn id="6" xr3:uid="{CD8CDA23-8B26-45DA-B3EF-0B5FACEFE69C}" uniqueName="6" name="Cost per unit" queryTableFieldId="6"/>
    <tableColumn id="7" xr3:uid="{4BC621E1-5942-4571-93F5-03D73241F74B}" uniqueName="7" name="Cost" queryTableFieldId="7"/>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639C244-0507-4AA3-8D74-C5C74F7A1E16}" name="Table2" displayName="Table2" ref="B3:D11" totalsRowShown="0" headerRowDxfId="3">
  <autoFilter ref="B3:D11" xr:uid="{5639C244-0507-4AA3-8D74-C5C74F7A1E16}"/>
  <tableColumns count="3">
    <tableColumn id="1" xr3:uid="{4E71F080-3C39-4AC0-A72F-2D5D87A1C1EF}" name="Method"/>
    <tableColumn id="2" xr3:uid="{2CA21833-B40F-4A28-83E0-385E725F67B2}" name="Amount"/>
    <tableColumn id="3" xr3:uid="{12BFA3D0-276B-4E7F-96E3-11A801DF01E6}" name="Unit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E650F2A-ECBC-4A2D-B74A-8EC3F299EFA3}" name="Table3" displayName="Table3" ref="J2:M8" totalsRowShown="0">
  <autoFilter ref="J2:M8" xr:uid="{9E650F2A-ECBC-4A2D-B74A-8EC3F299EFA3}"/>
  <tableColumns count="4">
    <tableColumn id="1" xr3:uid="{DA791C98-64BA-417C-B336-4D4F58338D3F}" name="Country" dataDxfId="2"/>
    <tableColumn id="2" xr3:uid="{F1415340-37DC-4847-A21E-958B6A05CAB1}" name="Amount" dataDxfId="1">
      <calculatedColumnFormula>SUMIFS(data[Amount],data[Geography],J3)</calculatedColumnFormula>
    </tableColumn>
    <tableColumn id="3" xr3:uid="{4D4BED8A-C9DF-4C80-82C3-90C8545CDAF1}" name="Column1" dataDxfId="0"/>
    <tableColumn id="4" xr3:uid="{26AD8346-738B-41C5-BE8C-F49DC5E4F8BF}" name="Units">
      <calculatedColumnFormula>SUMIFS(data[Units],data[Geography],J3)</calculatedColumnFormula>
    </tableColumn>
  </tableColumns>
  <tableStyleInfo name="TableStyleLight6" showFirstColumn="0" showLastColumn="0" showRowStripes="1" showColumnStripes="0"/>
</table>
</file>

<file path=xl/theme/theme1.xml><?xml version="1.0" encoding="utf-8"?>
<a:theme xmlns:a="http://schemas.openxmlformats.org/drawingml/2006/main" name="Gallery">
  <a:themeElements>
    <a:clrScheme name="Gallery">
      <a:dk1>
        <a:sysClr val="windowText" lastClr="000000"/>
      </a:dk1>
      <a:lt1>
        <a:sysClr val="window" lastClr="FFFFFF"/>
      </a:lt1>
      <a:dk2>
        <a:srgbClr val="454545"/>
      </a:dk2>
      <a:lt2>
        <a:srgbClr val="DFDBD5"/>
      </a:lt2>
      <a:accent1>
        <a:srgbClr val="B71E42"/>
      </a:accent1>
      <a:accent2>
        <a:srgbClr val="DE478E"/>
      </a:accent2>
      <a:accent3>
        <a:srgbClr val="BC72F0"/>
      </a:accent3>
      <a:accent4>
        <a:srgbClr val="795FAF"/>
      </a:accent4>
      <a:accent5>
        <a:srgbClr val="586EA6"/>
      </a:accent5>
      <a:accent6>
        <a:srgbClr val="6892A0"/>
      </a:accent6>
      <a:hlink>
        <a:srgbClr val="FA2B5C"/>
      </a:hlink>
      <a:folHlink>
        <a:srgbClr val="BC658E"/>
      </a:folHlink>
    </a:clrScheme>
    <a:fontScheme name="Gallery">
      <a:majorFont>
        <a:latin typeface="Gill Sans MT" panose="020B0502020104020203"/>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ill Sans MT" panose="020B0502020104020203"/>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allery">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43000" r="43000" b="10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BF870-4366-40A3-8F9F-68132C386838}">
  <dimension ref="A1:G301"/>
  <sheetViews>
    <sheetView workbookViewId="0">
      <selection activeCell="J9" sqref="J9"/>
    </sheetView>
  </sheetViews>
  <sheetFormatPr defaultRowHeight="16.5" x14ac:dyDescent="0.5"/>
  <cols>
    <col min="1" max="1" width="15.1796875" customWidth="1"/>
    <col min="2" max="2" width="12.1796875" customWidth="1"/>
    <col min="3" max="3" width="20.36328125" customWidth="1"/>
    <col min="4" max="4" width="9.90625" customWidth="1"/>
    <col min="5" max="5" width="7.453125" customWidth="1"/>
    <col min="6" max="6" width="13.90625" customWidth="1"/>
    <col min="7" max="7" width="7.81640625" customWidth="1"/>
  </cols>
  <sheetData>
    <row r="1" spans="1:7" x14ac:dyDescent="0.5">
      <c r="A1" t="s">
        <v>0</v>
      </c>
      <c r="B1" t="s">
        <v>1</v>
      </c>
      <c r="C1" t="s">
        <v>2</v>
      </c>
      <c r="D1" t="s">
        <v>3</v>
      </c>
      <c r="E1" t="s">
        <v>4</v>
      </c>
      <c r="F1" t="s">
        <v>5</v>
      </c>
      <c r="G1" t="s">
        <v>6</v>
      </c>
    </row>
    <row r="2" spans="1:7" x14ac:dyDescent="0.5">
      <c r="A2" t="s">
        <v>7</v>
      </c>
      <c r="B2" t="s">
        <v>8</v>
      </c>
      <c r="C2" t="s">
        <v>9</v>
      </c>
      <c r="D2">
        <v>1624</v>
      </c>
      <c r="E2">
        <v>114</v>
      </c>
      <c r="F2">
        <v>14.49</v>
      </c>
      <c r="G2">
        <v>1651.8600000000001</v>
      </c>
    </row>
    <row r="3" spans="1:7" x14ac:dyDescent="0.5">
      <c r="A3" t="s">
        <v>10</v>
      </c>
      <c r="B3" t="s">
        <v>11</v>
      </c>
      <c r="C3" t="s">
        <v>12</v>
      </c>
      <c r="D3">
        <v>6706</v>
      </c>
      <c r="E3">
        <v>459</v>
      </c>
      <c r="F3">
        <v>8.65</v>
      </c>
      <c r="G3">
        <v>3970.3500000000004</v>
      </c>
    </row>
    <row r="4" spans="1:7" x14ac:dyDescent="0.5">
      <c r="A4" t="s">
        <v>13</v>
      </c>
      <c r="B4" t="s">
        <v>11</v>
      </c>
      <c r="C4" t="s">
        <v>14</v>
      </c>
      <c r="D4">
        <v>959</v>
      </c>
      <c r="E4">
        <v>147</v>
      </c>
      <c r="F4">
        <v>11.88</v>
      </c>
      <c r="G4">
        <v>1746.3600000000001</v>
      </c>
    </row>
    <row r="5" spans="1:7" x14ac:dyDescent="0.5">
      <c r="A5" t="s">
        <v>15</v>
      </c>
      <c r="B5" t="s">
        <v>16</v>
      </c>
      <c r="C5" t="s">
        <v>17</v>
      </c>
      <c r="D5">
        <v>9632</v>
      </c>
      <c r="E5">
        <v>288</v>
      </c>
      <c r="F5">
        <v>6.47</v>
      </c>
      <c r="G5">
        <v>1863.36</v>
      </c>
    </row>
    <row r="6" spans="1:7" x14ac:dyDescent="0.5">
      <c r="A6" t="s">
        <v>18</v>
      </c>
      <c r="B6" t="s">
        <v>19</v>
      </c>
      <c r="C6" t="s">
        <v>20</v>
      </c>
      <c r="D6">
        <v>2100</v>
      </c>
      <c r="E6">
        <v>414</v>
      </c>
      <c r="F6">
        <v>13.15</v>
      </c>
      <c r="G6">
        <v>5444.1</v>
      </c>
    </row>
    <row r="7" spans="1:7" x14ac:dyDescent="0.5">
      <c r="A7" t="s">
        <v>7</v>
      </c>
      <c r="B7" t="s">
        <v>11</v>
      </c>
      <c r="C7" t="s">
        <v>21</v>
      </c>
      <c r="D7">
        <v>8869</v>
      </c>
      <c r="E7">
        <v>432</v>
      </c>
      <c r="F7">
        <v>12.37</v>
      </c>
      <c r="G7">
        <v>5343.8399999999992</v>
      </c>
    </row>
    <row r="8" spans="1:7" x14ac:dyDescent="0.5">
      <c r="A8" t="s">
        <v>18</v>
      </c>
      <c r="B8" t="s">
        <v>22</v>
      </c>
      <c r="C8" t="s">
        <v>23</v>
      </c>
      <c r="D8">
        <v>2681</v>
      </c>
      <c r="E8">
        <v>54</v>
      </c>
      <c r="F8">
        <v>5.79</v>
      </c>
      <c r="G8">
        <v>312.66000000000003</v>
      </c>
    </row>
    <row r="9" spans="1:7" x14ac:dyDescent="0.5">
      <c r="A9" t="s">
        <v>10</v>
      </c>
      <c r="B9" t="s">
        <v>11</v>
      </c>
      <c r="C9" t="s">
        <v>24</v>
      </c>
      <c r="D9">
        <v>5012</v>
      </c>
      <c r="E9">
        <v>210</v>
      </c>
      <c r="F9">
        <v>9.77</v>
      </c>
      <c r="G9">
        <v>2051.6999999999998</v>
      </c>
    </row>
    <row r="10" spans="1:7" x14ac:dyDescent="0.5">
      <c r="A10" t="s">
        <v>25</v>
      </c>
      <c r="B10" t="s">
        <v>22</v>
      </c>
      <c r="C10" t="s">
        <v>26</v>
      </c>
      <c r="D10">
        <v>1281</v>
      </c>
      <c r="E10">
        <v>75</v>
      </c>
      <c r="F10">
        <v>11.7</v>
      </c>
      <c r="G10">
        <v>877.5</v>
      </c>
    </row>
    <row r="11" spans="1:7" x14ac:dyDescent="0.5">
      <c r="A11" t="s">
        <v>27</v>
      </c>
      <c r="B11" t="s">
        <v>8</v>
      </c>
      <c r="C11" t="s">
        <v>26</v>
      </c>
      <c r="D11">
        <v>4991</v>
      </c>
      <c r="E11">
        <v>12</v>
      </c>
      <c r="F11">
        <v>11.7</v>
      </c>
      <c r="G11">
        <v>140.39999999999998</v>
      </c>
    </row>
    <row r="12" spans="1:7" x14ac:dyDescent="0.5">
      <c r="A12" t="s">
        <v>28</v>
      </c>
      <c r="B12" t="s">
        <v>19</v>
      </c>
      <c r="C12" t="s">
        <v>20</v>
      </c>
      <c r="D12">
        <v>1785</v>
      </c>
      <c r="E12">
        <v>462</v>
      </c>
      <c r="F12">
        <v>13.15</v>
      </c>
      <c r="G12">
        <v>6075.3</v>
      </c>
    </row>
    <row r="13" spans="1:7" x14ac:dyDescent="0.5">
      <c r="A13" t="s">
        <v>29</v>
      </c>
      <c r="B13" t="s">
        <v>8</v>
      </c>
      <c r="C13" t="s">
        <v>30</v>
      </c>
      <c r="D13">
        <v>3983</v>
      </c>
      <c r="E13">
        <v>144</v>
      </c>
      <c r="F13">
        <v>3.11</v>
      </c>
      <c r="G13">
        <v>447.84</v>
      </c>
    </row>
    <row r="14" spans="1:7" x14ac:dyDescent="0.5">
      <c r="A14" t="s">
        <v>13</v>
      </c>
      <c r="B14" t="s">
        <v>22</v>
      </c>
      <c r="C14" t="s">
        <v>31</v>
      </c>
      <c r="D14">
        <v>2646</v>
      </c>
      <c r="E14">
        <v>120</v>
      </c>
      <c r="F14">
        <v>8.7899999999999991</v>
      </c>
      <c r="G14">
        <v>1054.8</v>
      </c>
    </row>
    <row r="15" spans="1:7" x14ac:dyDescent="0.5">
      <c r="A15" t="s">
        <v>28</v>
      </c>
      <c r="B15" t="s">
        <v>32</v>
      </c>
      <c r="C15" t="s">
        <v>33</v>
      </c>
      <c r="D15">
        <v>252</v>
      </c>
      <c r="E15">
        <v>54</v>
      </c>
      <c r="F15">
        <v>9.33</v>
      </c>
      <c r="G15">
        <v>503.82</v>
      </c>
    </row>
    <row r="16" spans="1:7" x14ac:dyDescent="0.5">
      <c r="A16" t="s">
        <v>29</v>
      </c>
      <c r="B16" t="s">
        <v>11</v>
      </c>
      <c r="C16" t="s">
        <v>20</v>
      </c>
      <c r="D16">
        <v>2464</v>
      </c>
      <c r="E16">
        <v>234</v>
      </c>
      <c r="F16">
        <v>13.15</v>
      </c>
      <c r="G16">
        <v>3077.1</v>
      </c>
    </row>
    <row r="17" spans="1:7" x14ac:dyDescent="0.5">
      <c r="A17" t="s">
        <v>29</v>
      </c>
      <c r="B17" t="s">
        <v>11</v>
      </c>
      <c r="C17" t="s">
        <v>34</v>
      </c>
      <c r="D17">
        <v>2114</v>
      </c>
      <c r="E17">
        <v>66</v>
      </c>
      <c r="F17">
        <v>7.16</v>
      </c>
      <c r="G17">
        <v>472.56</v>
      </c>
    </row>
    <row r="18" spans="1:7" x14ac:dyDescent="0.5">
      <c r="A18" t="s">
        <v>18</v>
      </c>
      <c r="B18" t="s">
        <v>8</v>
      </c>
      <c r="C18" t="s">
        <v>23</v>
      </c>
      <c r="D18">
        <v>7693</v>
      </c>
      <c r="E18">
        <v>87</v>
      </c>
      <c r="F18">
        <v>5.79</v>
      </c>
      <c r="G18">
        <v>503.73</v>
      </c>
    </row>
    <row r="19" spans="1:7" x14ac:dyDescent="0.5">
      <c r="A19" t="s">
        <v>27</v>
      </c>
      <c r="B19" t="s">
        <v>32</v>
      </c>
      <c r="C19" t="s">
        <v>35</v>
      </c>
      <c r="D19">
        <v>15610</v>
      </c>
      <c r="E19">
        <v>339</v>
      </c>
      <c r="F19">
        <v>10.62</v>
      </c>
      <c r="G19">
        <v>3600.18</v>
      </c>
    </row>
    <row r="20" spans="1:7" x14ac:dyDescent="0.5">
      <c r="A20" t="s">
        <v>15</v>
      </c>
      <c r="B20" t="s">
        <v>32</v>
      </c>
      <c r="C20" t="s">
        <v>24</v>
      </c>
      <c r="D20">
        <v>336</v>
      </c>
      <c r="E20">
        <v>144</v>
      </c>
      <c r="F20">
        <v>9.77</v>
      </c>
      <c r="G20">
        <v>1406.8799999999999</v>
      </c>
    </row>
    <row r="21" spans="1:7" x14ac:dyDescent="0.5">
      <c r="A21" t="s">
        <v>28</v>
      </c>
      <c r="B21" t="s">
        <v>19</v>
      </c>
      <c r="C21" t="s">
        <v>35</v>
      </c>
      <c r="D21">
        <v>9443</v>
      </c>
      <c r="E21">
        <v>162</v>
      </c>
      <c r="F21">
        <v>10.62</v>
      </c>
      <c r="G21">
        <v>1720.4399999999998</v>
      </c>
    </row>
    <row r="22" spans="1:7" x14ac:dyDescent="0.5">
      <c r="A22" t="s">
        <v>13</v>
      </c>
      <c r="B22" t="s">
        <v>32</v>
      </c>
      <c r="C22" t="s">
        <v>36</v>
      </c>
      <c r="D22">
        <v>8155</v>
      </c>
      <c r="E22">
        <v>90</v>
      </c>
      <c r="F22">
        <v>6.49</v>
      </c>
      <c r="G22">
        <v>584.1</v>
      </c>
    </row>
    <row r="23" spans="1:7" x14ac:dyDescent="0.5">
      <c r="A23" t="s">
        <v>10</v>
      </c>
      <c r="B23" t="s">
        <v>22</v>
      </c>
      <c r="C23" t="s">
        <v>36</v>
      </c>
      <c r="D23">
        <v>1701</v>
      </c>
      <c r="E23">
        <v>234</v>
      </c>
      <c r="F23">
        <v>6.49</v>
      </c>
      <c r="G23">
        <v>1518.66</v>
      </c>
    </row>
    <row r="24" spans="1:7" x14ac:dyDescent="0.5">
      <c r="A24" t="s">
        <v>37</v>
      </c>
      <c r="B24" t="s">
        <v>22</v>
      </c>
      <c r="C24" t="s">
        <v>24</v>
      </c>
      <c r="D24">
        <v>2205</v>
      </c>
      <c r="E24">
        <v>141</v>
      </c>
      <c r="F24">
        <v>9.77</v>
      </c>
      <c r="G24">
        <v>1377.57</v>
      </c>
    </row>
    <row r="25" spans="1:7" x14ac:dyDescent="0.5">
      <c r="A25" t="s">
        <v>10</v>
      </c>
      <c r="B25" t="s">
        <v>8</v>
      </c>
      <c r="C25" t="s">
        <v>38</v>
      </c>
      <c r="D25">
        <v>1771</v>
      </c>
      <c r="E25">
        <v>204</v>
      </c>
      <c r="F25">
        <v>7.64</v>
      </c>
      <c r="G25">
        <v>1558.56</v>
      </c>
    </row>
    <row r="26" spans="1:7" x14ac:dyDescent="0.5">
      <c r="A26" t="s">
        <v>15</v>
      </c>
      <c r="B26" t="s">
        <v>11</v>
      </c>
      <c r="C26" t="s">
        <v>39</v>
      </c>
      <c r="D26">
        <v>2114</v>
      </c>
      <c r="E26">
        <v>186</v>
      </c>
      <c r="F26">
        <v>11.73</v>
      </c>
      <c r="G26">
        <v>2181.7800000000002</v>
      </c>
    </row>
    <row r="27" spans="1:7" x14ac:dyDescent="0.5">
      <c r="A27" t="s">
        <v>15</v>
      </c>
      <c r="B27" t="s">
        <v>16</v>
      </c>
      <c r="C27" t="s">
        <v>33</v>
      </c>
      <c r="D27">
        <v>10311</v>
      </c>
      <c r="E27">
        <v>231</v>
      </c>
      <c r="F27">
        <v>9.33</v>
      </c>
      <c r="G27">
        <v>2155.23</v>
      </c>
    </row>
    <row r="28" spans="1:7" x14ac:dyDescent="0.5">
      <c r="A28" t="s">
        <v>29</v>
      </c>
      <c r="B28" t="s">
        <v>19</v>
      </c>
      <c r="C28" t="s">
        <v>31</v>
      </c>
      <c r="D28">
        <v>21</v>
      </c>
      <c r="E28">
        <v>168</v>
      </c>
      <c r="F28">
        <v>8.7899999999999991</v>
      </c>
      <c r="G28">
        <v>1476.7199999999998</v>
      </c>
    </row>
    <row r="29" spans="1:7" x14ac:dyDescent="0.5">
      <c r="A29" t="s">
        <v>37</v>
      </c>
      <c r="B29" t="s">
        <v>11</v>
      </c>
      <c r="C29" t="s">
        <v>35</v>
      </c>
      <c r="D29">
        <v>1974</v>
      </c>
      <c r="E29">
        <v>195</v>
      </c>
      <c r="F29">
        <v>10.62</v>
      </c>
      <c r="G29">
        <v>2070.8999999999996</v>
      </c>
    </row>
    <row r="30" spans="1:7" x14ac:dyDescent="0.5">
      <c r="A30" t="s">
        <v>27</v>
      </c>
      <c r="B30" t="s">
        <v>16</v>
      </c>
      <c r="C30" t="s">
        <v>36</v>
      </c>
      <c r="D30">
        <v>6314</v>
      </c>
      <c r="E30">
        <v>15</v>
      </c>
      <c r="F30">
        <v>6.49</v>
      </c>
      <c r="G30">
        <v>97.350000000000009</v>
      </c>
    </row>
    <row r="31" spans="1:7" x14ac:dyDescent="0.5">
      <c r="A31" t="s">
        <v>37</v>
      </c>
      <c r="B31" t="s">
        <v>8</v>
      </c>
      <c r="C31" t="s">
        <v>36</v>
      </c>
      <c r="D31">
        <v>4683</v>
      </c>
      <c r="E31">
        <v>30</v>
      </c>
      <c r="F31">
        <v>6.49</v>
      </c>
      <c r="G31">
        <v>194.70000000000002</v>
      </c>
    </row>
    <row r="32" spans="1:7" x14ac:dyDescent="0.5">
      <c r="A32" t="s">
        <v>15</v>
      </c>
      <c r="B32" t="s">
        <v>8</v>
      </c>
      <c r="C32" t="s">
        <v>40</v>
      </c>
      <c r="D32">
        <v>6398</v>
      </c>
      <c r="E32">
        <v>102</v>
      </c>
      <c r="F32">
        <v>4.97</v>
      </c>
      <c r="G32">
        <v>506.94</v>
      </c>
    </row>
    <row r="33" spans="1:7" x14ac:dyDescent="0.5">
      <c r="A33" t="s">
        <v>28</v>
      </c>
      <c r="B33" t="s">
        <v>11</v>
      </c>
      <c r="C33" t="s">
        <v>38</v>
      </c>
      <c r="D33">
        <v>553</v>
      </c>
      <c r="E33">
        <v>15</v>
      </c>
      <c r="F33">
        <v>7.64</v>
      </c>
      <c r="G33">
        <v>114.6</v>
      </c>
    </row>
    <row r="34" spans="1:7" x14ac:dyDescent="0.5">
      <c r="A34" t="s">
        <v>10</v>
      </c>
      <c r="B34" t="s">
        <v>19</v>
      </c>
      <c r="C34" t="s">
        <v>9</v>
      </c>
      <c r="D34">
        <v>7021</v>
      </c>
      <c r="E34">
        <v>183</v>
      </c>
      <c r="F34">
        <v>14.49</v>
      </c>
      <c r="G34">
        <v>2651.67</v>
      </c>
    </row>
    <row r="35" spans="1:7" x14ac:dyDescent="0.5">
      <c r="A35" t="s">
        <v>7</v>
      </c>
      <c r="B35" t="s">
        <v>19</v>
      </c>
      <c r="C35" t="s">
        <v>24</v>
      </c>
      <c r="D35">
        <v>5817</v>
      </c>
      <c r="E35">
        <v>12</v>
      </c>
      <c r="F35">
        <v>9.77</v>
      </c>
      <c r="G35">
        <v>117.24</v>
      </c>
    </row>
    <row r="36" spans="1:7" x14ac:dyDescent="0.5">
      <c r="A36" t="s">
        <v>15</v>
      </c>
      <c r="B36" t="s">
        <v>19</v>
      </c>
      <c r="C36" t="s">
        <v>26</v>
      </c>
      <c r="D36">
        <v>3976</v>
      </c>
      <c r="E36">
        <v>72</v>
      </c>
      <c r="F36">
        <v>11.7</v>
      </c>
      <c r="G36">
        <v>842.4</v>
      </c>
    </row>
    <row r="37" spans="1:7" x14ac:dyDescent="0.5">
      <c r="A37" t="s">
        <v>18</v>
      </c>
      <c r="B37" t="s">
        <v>22</v>
      </c>
      <c r="C37" t="s">
        <v>41</v>
      </c>
      <c r="D37">
        <v>1134</v>
      </c>
      <c r="E37">
        <v>282</v>
      </c>
      <c r="F37">
        <v>16.73</v>
      </c>
      <c r="G37">
        <v>4717.8599999999997</v>
      </c>
    </row>
    <row r="38" spans="1:7" x14ac:dyDescent="0.5">
      <c r="A38" t="s">
        <v>28</v>
      </c>
      <c r="B38" t="s">
        <v>19</v>
      </c>
      <c r="C38" t="s">
        <v>42</v>
      </c>
      <c r="D38">
        <v>6027</v>
      </c>
      <c r="E38">
        <v>144</v>
      </c>
      <c r="F38">
        <v>10.38</v>
      </c>
      <c r="G38">
        <v>1494.72</v>
      </c>
    </row>
    <row r="39" spans="1:7" x14ac:dyDescent="0.5">
      <c r="A39" t="s">
        <v>18</v>
      </c>
      <c r="B39" t="s">
        <v>8</v>
      </c>
      <c r="C39" t="s">
        <v>31</v>
      </c>
      <c r="D39">
        <v>1904</v>
      </c>
      <c r="E39">
        <v>405</v>
      </c>
      <c r="F39">
        <v>8.7899999999999991</v>
      </c>
      <c r="G39">
        <v>3559.95</v>
      </c>
    </row>
    <row r="40" spans="1:7" x14ac:dyDescent="0.5">
      <c r="A40" t="s">
        <v>25</v>
      </c>
      <c r="B40" t="s">
        <v>32</v>
      </c>
      <c r="C40" t="s">
        <v>12</v>
      </c>
      <c r="D40">
        <v>3262</v>
      </c>
      <c r="E40">
        <v>75</v>
      </c>
      <c r="F40">
        <v>8.65</v>
      </c>
      <c r="G40">
        <v>648.75</v>
      </c>
    </row>
    <row r="41" spans="1:7" x14ac:dyDescent="0.5">
      <c r="A41" t="s">
        <v>7</v>
      </c>
      <c r="B41" t="s">
        <v>32</v>
      </c>
      <c r="C41" t="s">
        <v>41</v>
      </c>
      <c r="D41">
        <v>2289</v>
      </c>
      <c r="E41">
        <v>135</v>
      </c>
      <c r="F41">
        <v>16.73</v>
      </c>
      <c r="G41">
        <v>2258.5500000000002</v>
      </c>
    </row>
    <row r="42" spans="1:7" x14ac:dyDescent="0.5">
      <c r="A42" t="s">
        <v>27</v>
      </c>
      <c r="B42" t="s">
        <v>32</v>
      </c>
      <c r="C42" t="s">
        <v>41</v>
      </c>
      <c r="D42">
        <v>6986</v>
      </c>
      <c r="E42">
        <v>21</v>
      </c>
      <c r="F42">
        <v>16.73</v>
      </c>
      <c r="G42">
        <v>351.33</v>
      </c>
    </row>
    <row r="43" spans="1:7" x14ac:dyDescent="0.5">
      <c r="A43" t="s">
        <v>28</v>
      </c>
      <c r="B43" t="s">
        <v>22</v>
      </c>
      <c r="C43" t="s">
        <v>36</v>
      </c>
      <c r="D43">
        <v>4417</v>
      </c>
      <c r="E43">
        <v>153</v>
      </c>
      <c r="F43">
        <v>6.49</v>
      </c>
      <c r="G43">
        <v>992.97</v>
      </c>
    </row>
    <row r="44" spans="1:7" x14ac:dyDescent="0.5">
      <c r="A44" t="s">
        <v>18</v>
      </c>
      <c r="B44" t="s">
        <v>32</v>
      </c>
      <c r="C44" t="s">
        <v>39</v>
      </c>
      <c r="D44">
        <v>1442</v>
      </c>
      <c r="E44">
        <v>15</v>
      </c>
      <c r="F44">
        <v>11.73</v>
      </c>
      <c r="G44">
        <v>175.95000000000002</v>
      </c>
    </row>
    <row r="45" spans="1:7" x14ac:dyDescent="0.5">
      <c r="A45" t="s">
        <v>29</v>
      </c>
      <c r="B45" t="s">
        <v>11</v>
      </c>
      <c r="C45" t="s">
        <v>26</v>
      </c>
      <c r="D45">
        <v>2415</v>
      </c>
      <c r="E45">
        <v>255</v>
      </c>
      <c r="F45">
        <v>11.7</v>
      </c>
      <c r="G45">
        <v>2983.5</v>
      </c>
    </row>
    <row r="46" spans="1:7" x14ac:dyDescent="0.5">
      <c r="A46" t="s">
        <v>28</v>
      </c>
      <c r="B46" t="s">
        <v>8</v>
      </c>
      <c r="C46" t="s">
        <v>38</v>
      </c>
      <c r="D46">
        <v>238</v>
      </c>
      <c r="E46">
        <v>18</v>
      </c>
      <c r="F46">
        <v>7.64</v>
      </c>
      <c r="G46">
        <v>137.51999999999998</v>
      </c>
    </row>
    <row r="47" spans="1:7" x14ac:dyDescent="0.5">
      <c r="A47" t="s">
        <v>18</v>
      </c>
      <c r="B47" t="s">
        <v>8</v>
      </c>
      <c r="C47" t="s">
        <v>36</v>
      </c>
      <c r="D47">
        <v>4949</v>
      </c>
      <c r="E47">
        <v>189</v>
      </c>
      <c r="F47">
        <v>6.49</v>
      </c>
      <c r="G47">
        <v>1226.6100000000001</v>
      </c>
    </row>
    <row r="48" spans="1:7" x14ac:dyDescent="0.5">
      <c r="A48" t="s">
        <v>27</v>
      </c>
      <c r="B48" t="s">
        <v>22</v>
      </c>
      <c r="C48" t="s">
        <v>12</v>
      </c>
      <c r="D48">
        <v>5075</v>
      </c>
      <c r="E48">
        <v>21</v>
      </c>
      <c r="F48">
        <v>8.65</v>
      </c>
      <c r="G48">
        <v>181.65</v>
      </c>
    </row>
    <row r="49" spans="1:7" x14ac:dyDescent="0.5">
      <c r="A49" t="s">
        <v>29</v>
      </c>
      <c r="B49" t="s">
        <v>16</v>
      </c>
      <c r="C49" t="s">
        <v>31</v>
      </c>
      <c r="D49">
        <v>9198</v>
      </c>
      <c r="E49">
        <v>36</v>
      </c>
      <c r="F49">
        <v>8.7899999999999991</v>
      </c>
      <c r="G49">
        <v>316.43999999999994</v>
      </c>
    </row>
    <row r="50" spans="1:7" x14ac:dyDescent="0.5">
      <c r="A50" t="s">
        <v>18</v>
      </c>
      <c r="B50" t="s">
        <v>32</v>
      </c>
      <c r="C50" t="s">
        <v>34</v>
      </c>
      <c r="D50">
        <v>3339</v>
      </c>
      <c r="E50">
        <v>75</v>
      </c>
      <c r="F50">
        <v>7.16</v>
      </c>
      <c r="G50">
        <v>537</v>
      </c>
    </row>
    <row r="51" spans="1:7" x14ac:dyDescent="0.5">
      <c r="A51" t="s">
        <v>7</v>
      </c>
      <c r="B51" t="s">
        <v>32</v>
      </c>
      <c r="C51" t="s">
        <v>30</v>
      </c>
      <c r="D51">
        <v>5019</v>
      </c>
      <c r="E51">
        <v>156</v>
      </c>
      <c r="F51">
        <v>3.11</v>
      </c>
      <c r="G51">
        <v>485.15999999999997</v>
      </c>
    </row>
    <row r="52" spans="1:7" x14ac:dyDescent="0.5">
      <c r="A52" t="s">
        <v>27</v>
      </c>
      <c r="B52" t="s">
        <v>16</v>
      </c>
      <c r="C52" t="s">
        <v>31</v>
      </c>
      <c r="D52">
        <v>16184</v>
      </c>
      <c r="E52">
        <v>39</v>
      </c>
      <c r="F52">
        <v>8.7899999999999991</v>
      </c>
      <c r="G52">
        <v>342.80999999999995</v>
      </c>
    </row>
    <row r="53" spans="1:7" x14ac:dyDescent="0.5">
      <c r="A53" t="s">
        <v>18</v>
      </c>
      <c r="B53" t="s">
        <v>16</v>
      </c>
      <c r="C53" t="s">
        <v>43</v>
      </c>
      <c r="D53">
        <v>497</v>
      </c>
      <c r="E53">
        <v>63</v>
      </c>
      <c r="F53">
        <v>9</v>
      </c>
      <c r="G53">
        <v>567</v>
      </c>
    </row>
    <row r="54" spans="1:7" x14ac:dyDescent="0.5">
      <c r="A54" t="s">
        <v>28</v>
      </c>
      <c r="B54" t="s">
        <v>16</v>
      </c>
      <c r="C54" t="s">
        <v>34</v>
      </c>
      <c r="D54">
        <v>8211</v>
      </c>
      <c r="E54">
        <v>75</v>
      </c>
      <c r="F54">
        <v>7.16</v>
      </c>
      <c r="G54">
        <v>537</v>
      </c>
    </row>
    <row r="55" spans="1:7" x14ac:dyDescent="0.5">
      <c r="A55" t="s">
        <v>28</v>
      </c>
      <c r="B55" t="s">
        <v>22</v>
      </c>
      <c r="C55" t="s">
        <v>42</v>
      </c>
      <c r="D55">
        <v>6580</v>
      </c>
      <c r="E55">
        <v>183</v>
      </c>
      <c r="F55">
        <v>10.38</v>
      </c>
      <c r="G55">
        <v>1899.5400000000002</v>
      </c>
    </row>
    <row r="56" spans="1:7" x14ac:dyDescent="0.5">
      <c r="A56" t="s">
        <v>15</v>
      </c>
      <c r="B56" t="s">
        <v>11</v>
      </c>
      <c r="C56" t="s">
        <v>33</v>
      </c>
      <c r="D56">
        <v>4760</v>
      </c>
      <c r="E56">
        <v>69</v>
      </c>
      <c r="F56">
        <v>9.33</v>
      </c>
      <c r="G56">
        <v>643.77</v>
      </c>
    </row>
    <row r="57" spans="1:7" x14ac:dyDescent="0.5">
      <c r="A57" t="s">
        <v>7</v>
      </c>
      <c r="B57" t="s">
        <v>16</v>
      </c>
      <c r="C57" t="s">
        <v>20</v>
      </c>
      <c r="D57">
        <v>5439</v>
      </c>
      <c r="E57">
        <v>30</v>
      </c>
      <c r="F57">
        <v>13.15</v>
      </c>
      <c r="G57">
        <v>394.5</v>
      </c>
    </row>
    <row r="58" spans="1:7" x14ac:dyDescent="0.5">
      <c r="A58" t="s">
        <v>15</v>
      </c>
      <c r="B58" t="s">
        <v>32</v>
      </c>
      <c r="C58" t="s">
        <v>30</v>
      </c>
      <c r="D58">
        <v>1463</v>
      </c>
      <c r="E58">
        <v>39</v>
      </c>
      <c r="F58">
        <v>3.11</v>
      </c>
      <c r="G58">
        <v>121.28999999999999</v>
      </c>
    </row>
    <row r="59" spans="1:7" x14ac:dyDescent="0.5">
      <c r="A59" t="s">
        <v>29</v>
      </c>
      <c r="B59" t="s">
        <v>32</v>
      </c>
      <c r="C59" t="s">
        <v>12</v>
      </c>
      <c r="D59">
        <v>7777</v>
      </c>
      <c r="E59">
        <v>504</v>
      </c>
      <c r="F59">
        <v>8.65</v>
      </c>
      <c r="G59">
        <v>4359.6000000000004</v>
      </c>
    </row>
    <row r="60" spans="1:7" x14ac:dyDescent="0.5">
      <c r="A60" t="s">
        <v>13</v>
      </c>
      <c r="B60" t="s">
        <v>8</v>
      </c>
      <c r="C60" t="s">
        <v>34</v>
      </c>
      <c r="D60">
        <v>1085</v>
      </c>
      <c r="E60">
        <v>273</v>
      </c>
      <c r="F60">
        <v>7.16</v>
      </c>
      <c r="G60">
        <v>1954.68</v>
      </c>
    </row>
    <row r="61" spans="1:7" x14ac:dyDescent="0.5">
      <c r="A61" t="s">
        <v>27</v>
      </c>
      <c r="B61" t="s">
        <v>8</v>
      </c>
      <c r="C61" t="s">
        <v>23</v>
      </c>
      <c r="D61">
        <v>182</v>
      </c>
      <c r="E61">
        <v>48</v>
      </c>
      <c r="F61">
        <v>5.79</v>
      </c>
      <c r="G61">
        <v>277.92</v>
      </c>
    </row>
    <row r="62" spans="1:7" x14ac:dyDescent="0.5">
      <c r="A62" t="s">
        <v>18</v>
      </c>
      <c r="B62" t="s">
        <v>32</v>
      </c>
      <c r="C62" t="s">
        <v>41</v>
      </c>
      <c r="D62">
        <v>4242</v>
      </c>
      <c r="E62">
        <v>207</v>
      </c>
      <c r="F62">
        <v>16.73</v>
      </c>
      <c r="G62">
        <v>3463.11</v>
      </c>
    </row>
    <row r="63" spans="1:7" x14ac:dyDescent="0.5">
      <c r="A63" t="s">
        <v>18</v>
      </c>
      <c r="B63" t="s">
        <v>16</v>
      </c>
      <c r="C63" t="s">
        <v>12</v>
      </c>
      <c r="D63">
        <v>6118</v>
      </c>
      <c r="E63">
        <v>9</v>
      </c>
      <c r="F63">
        <v>8.65</v>
      </c>
      <c r="G63">
        <v>77.850000000000009</v>
      </c>
    </row>
    <row r="64" spans="1:7" x14ac:dyDescent="0.5">
      <c r="A64" t="s">
        <v>37</v>
      </c>
      <c r="B64" t="s">
        <v>16</v>
      </c>
      <c r="C64" t="s">
        <v>36</v>
      </c>
      <c r="D64">
        <v>2317</v>
      </c>
      <c r="E64">
        <v>261</v>
      </c>
      <c r="F64">
        <v>6.49</v>
      </c>
      <c r="G64">
        <v>1693.89</v>
      </c>
    </row>
    <row r="65" spans="1:7" x14ac:dyDescent="0.5">
      <c r="A65" t="s">
        <v>18</v>
      </c>
      <c r="B65" t="s">
        <v>22</v>
      </c>
      <c r="C65" t="s">
        <v>31</v>
      </c>
      <c r="D65">
        <v>938</v>
      </c>
      <c r="E65">
        <v>6</v>
      </c>
      <c r="F65">
        <v>8.7899999999999991</v>
      </c>
      <c r="G65">
        <v>52.739999999999995</v>
      </c>
    </row>
    <row r="66" spans="1:7" x14ac:dyDescent="0.5">
      <c r="A66" t="s">
        <v>10</v>
      </c>
      <c r="B66" t="s">
        <v>8</v>
      </c>
      <c r="C66" t="s">
        <v>39</v>
      </c>
      <c r="D66">
        <v>9709</v>
      </c>
      <c r="E66">
        <v>30</v>
      </c>
      <c r="F66">
        <v>11.73</v>
      </c>
      <c r="G66">
        <v>351.90000000000003</v>
      </c>
    </row>
    <row r="67" spans="1:7" x14ac:dyDescent="0.5">
      <c r="A67" t="s">
        <v>25</v>
      </c>
      <c r="B67" t="s">
        <v>32</v>
      </c>
      <c r="C67" t="s">
        <v>35</v>
      </c>
      <c r="D67">
        <v>2205</v>
      </c>
      <c r="E67">
        <v>138</v>
      </c>
      <c r="F67">
        <v>10.62</v>
      </c>
      <c r="G67">
        <v>1465.56</v>
      </c>
    </row>
    <row r="68" spans="1:7" x14ac:dyDescent="0.5">
      <c r="A68" t="s">
        <v>25</v>
      </c>
      <c r="B68" t="s">
        <v>8</v>
      </c>
      <c r="C68" t="s">
        <v>30</v>
      </c>
      <c r="D68">
        <v>4487</v>
      </c>
      <c r="E68">
        <v>111</v>
      </c>
      <c r="F68">
        <v>3.11</v>
      </c>
      <c r="G68">
        <v>345.21</v>
      </c>
    </row>
    <row r="69" spans="1:7" x14ac:dyDescent="0.5">
      <c r="A69" t="s">
        <v>27</v>
      </c>
      <c r="B69" t="s">
        <v>11</v>
      </c>
      <c r="C69" t="s">
        <v>17</v>
      </c>
      <c r="D69">
        <v>2415</v>
      </c>
      <c r="E69">
        <v>15</v>
      </c>
      <c r="F69">
        <v>6.47</v>
      </c>
      <c r="G69">
        <v>97.05</v>
      </c>
    </row>
    <row r="70" spans="1:7" x14ac:dyDescent="0.5">
      <c r="A70" t="s">
        <v>7</v>
      </c>
      <c r="B70" t="s">
        <v>32</v>
      </c>
      <c r="C70" t="s">
        <v>38</v>
      </c>
      <c r="D70">
        <v>4018</v>
      </c>
      <c r="E70">
        <v>162</v>
      </c>
      <c r="F70">
        <v>7.64</v>
      </c>
      <c r="G70">
        <v>1237.6799999999998</v>
      </c>
    </row>
    <row r="71" spans="1:7" x14ac:dyDescent="0.5">
      <c r="A71" t="s">
        <v>27</v>
      </c>
      <c r="B71" t="s">
        <v>32</v>
      </c>
      <c r="C71" t="s">
        <v>38</v>
      </c>
      <c r="D71">
        <v>861</v>
      </c>
      <c r="E71">
        <v>195</v>
      </c>
      <c r="F71">
        <v>7.64</v>
      </c>
      <c r="G71">
        <v>1489.8</v>
      </c>
    </row>
    <row r="72" spans="1:7" x14ac:dyDescent="0.5">
      <c r="A72" t="s">
        <v>37</v>
      </c>
      <c r="B72" t="s">
        <v>22</v>
      </c>
      <c r="C72" t="s">
        <v>26</v>
      </c>
      <c r="D72">
        <v>5586</v>
      </c>
      <c r="E72">
        <v>525</v>
      </c>
      <c r="F72">
        <v>11.7</v>
      </c>
      <c r="G72">
        <v>6142.5</v>
      </c>
    </row>
    <row r="73" spans="1:7" x14ac:dyDescent="0.5">
      <c r="A73" t="s">
        <v>25</v>
      </c>
      <c r="B73" t="s">
        <v>32</v>
      </c>
      <c r="C73" t="s">
        <v>21</v>
      </c>
      <c r="D73">
        <v>2226</v>
      </c>
      <c r="E73">
        <v>48</v>
      </c>
      <c r="F73">
        <v>12.37</v>
      </c>
      <c r="G73">
        <v>593.76</v>
      </c>
    </row>
    <row r="74" spans="1:7" x14ac:dyDescent="0.5">
      <c r="A74" t="s">
        <v>13</v>
      </c>
      <c r="B74" t="s">
        <v>32</v>
      </c>
      <c r="C74" t="s">
        <v>42</v>
      </c>
      <c r="D74">
        <v>14329</v>
      </c>
      <c r="E74">
        <v>150</v>
      </c>
      <c r="F74">
        <v>10.38</v>
      </c>
      <c r="G74">
        <v>1557.0000000000002</v>
      </c>
    </row>
    <row r="75" spans="1:7" x14ac:dyDescent="0.5">
      <c r="A75" t="s">
        <v>13</v>
      </c>
      <c r="B75" t="s">
        <v>32</v>
      </c>
      <c r="C75" t="s">
        <v>35</v>
      </c>
      <c r="D75">
        <v>8463</v>
      </c>
      <c r="E75">
        <v>492</v>
      </c>
      <c r="F75">
        <v>10.62</v>
      </c>
      <c r="G75">
        <v>5225.04</v>
      </c>
    </row>
    <row r="76" spans="1:7" x14ac:dyDescent="0.5">
      <c r="A76" t="s">
        <v>27</v>
      </c>
      <c r="B76" t="s">
        <v>32</v>
      </c>
      <c r="C76" t="s">
        <v>34</v>
      </c>
      <c r="D76">
        <v>2891</v>
      </c>
      <c r="E76">
        <v>102</v>
      </c>
      <c r="F76">
        <v>7.16</v>
      </c>
      <c r="G76">
        <v>730.32</v>
      </c>
    </row>
    <row r="77" spans="1:7" x14ac:dyDescent="0.5">
      <c r="A77" t="s">
        <v>29</v>
      </c>
      <c r="B77" t="s">
        <v>16</v>
      </c>
      <c r="C77" t="s">
        <v>36</v>
      </c>
      <c r="D77">
        <v>3773</v>
      </c>
      <c r="E77">
        <v>165</v>
      </c>
      <c r="F77">
        <v>6.49</v>
      </c>
      <c r="G77">
        <v>1070.8500000000001</v>
      </c>
    </row>
    <row r="78" spans="1:7" x14ac:dyDescent="0.5">
      <c r="A78" t="s">
        <v>15</v>
      </c>
      <c r="B78" t="s">
        <v>16</v>
      </c>
      <c r="C78" t="s">
        <v>42</v>
      </c>
      <c r="D78">
        <v>854</v>
      </c>
      <c r="E78">
        <v>309</v>
      </c>
      <c r="F78">
        <v>10.38</v>
      </c>
      <c r="G78">
        <v>3207.42</v>
      </c>
    </row>
    <row r="79" spans="1:7" x14ac:dyDescent="0.5">
      <c r="A79" t="s">
        <v>18</v>
      </c>
      <c r="B79" t="s">
        <v>16</v>
      </c>
      <c r="C79" t="s">
        <v>30</v>
      </c>
      <c r="D79">
        <v>4970</v>
      </c>
      <c r="E79">
        <v>156</v>
      </c>
      <c r="F79">
        <v>3.11</v>
      </c>
      <c r="G79">
        <v>485.15999999999997</v>
      </c>
    </row>
    <row r="80" spans="1:7" x14ac:dyDescent="0.5">
      <c r="A80" t="s">
        <v>13</v>
      </c>
      <c r="B80" t="s">
        <v>11</v>
      </c>
      <c r="C80" t="s">
        <v>44</v>
      </c>
      <c r="D80">
        <v>98</v>
      </c>
      <c r="E80">
        <v>159</v>
      </c>
      <c r="F80">
        <v>5.6</v>
      </c>
      <c r="G80">
        <v>890.4</v>
      </c>
    </row>
    <row r="81" spans="1:7" x14ac:dyDescent="0.5">
      <c r="A81" t="s">
        <v>27</v>
      </c>
      <c r="B81" t="s">
        <v>11</v>
      </c>
      <c r="C81" t="s">
        <v>39</v>
      </c>
      <c r="D81">
        <v>13391</v>
      </c>
      <c r="E81">
        <v>201</v>
      </c>
      <c r="F81">
        <v>11.73</v>
      </c>
      <c r="G81">
        <v>2357.73</v>
      </c>
    </row>
    <row r="82" spans="1:7" x14ac:dyDescent="0.5">
      <c r="A82" t="s">
        <v>10</v>
      </c>
      <c r="B82" t="s">
        <v>19</v>
      </c>
      <c r="C82" t="s">
        <v>23</v>
      </c>
      <c r="D82">
        <v>8890</v>
      </c>
      <c r="E82">
        <v>210</v>
      </c>
      <c r="F82">
        <v>5.79</v>
      </c>
      <c r="G82">
        <v>1215.9000000000001</v>
      </c>
    </row>
    <row r="83" spans="1:7" x14ac:dyDescent="0.5">
      <c r="A83" t="s">
        <v>28</v>
      </c>
      <c r="B83" t="s">
        <v>22</v>
      </c>
      <c r="C83" t="s">
        <v>33</v>
      </c>
      <c r="D83">
        <v>56</v>
      </c>
      <c r="E83">
        <v>51</v>
      </c>
      <c r="F83">
        <v>9.33</v>
      </c>
      <c r="G83">
        <v>475.83</v>
      </c>
    </row>
    <row r="84" spans="1:7" x14ac:dyDescent="0.5">
      <c r="A84" t="s">
        <v>29</v>
      </c>
      <c r="B84" t="s">
        <v>16</v>
      </c>
      <c r="C84" t="s">
        <v>20</v>
      </c>
      <c r="D84">
        <v>3339</v>
      </c>
      <c r="E84">
        <v>39</v>
      </c>
      <c r="F84">
        <v>13.15</v>
      </c>
      <c r="G84">
        <v>512.85</v>
      </c>
    </row>
    <row r="85" spans="1:7" x14ac:dyDescent="0.5">
      <c r="A85" t="s">
        <v>37</v>
      </c>
      <c r="B85" t="s">
        <v>11</v>
      </c>
      <c r="C85" t="s">
        <v>17</v>
      </c>
      <c r="D85">
        <v>3808</v>
      </c>
      <c r="E85">
        <v>279</v>
      </c>
      <c r="F85">
        <v>6.47</v>
      </c>
      <c r="G85">
        <v>1805.1299999999999</v>
      </c>
    </row>
    <row r="86" spans="1:7" x14ac:dyDescent="0.5">
      <c r="A86" t="s">
        <v>37</v>
      </c>
      <c r="B86" t="s">
        <v>22</v>
      </c>
      <c r="C86" t="s">
        <v>33</v>
      </c>
      <c r="D86">
        <v>63</v>
      </c>
      <c r="E86">
        <v>123</v>
      </c>
      <c r="F86">
        <v>9.33</v>
      </c>
      <c r="G86">
        <v>1147.5899999999999</v>
      </c>
    </row>
    <row r="87" spans="1:7" x14ac:dyDescent="0.5">
      <c r="A87" t="s">
        <v>28</v>
      </c>
      <c r="B87" t="s">
        <v>19</v>
      </c>
      <c r="C87" t="s">
        <v>41</v>
      </c>
      <c r="D87">
        <v>7812</v>
      </c>
      <c r="E87">
        <v>81</v>
      </c>
      <c r="F87">
        <v>16.73</v>
      </c>
      <c r="G87">
        <v>1355.13</v>
      </c>
    </row>
    <row r="88" spans="1:7" x14ac:dyDescent="0.5">
      <c r="A88" t="s">
        <v>7</v>
      </c>
      <c r="B88" t="s">
        <v>8</v>
      </c>
      <c r="C88" t="s">
        <v>38</v>
      </c>
      <c r="D88">
        <v>7693</v>
      </c>
      <c r="E88">
        <v>21</v>
      </c>
      <c r="F88">
        <v>7.64</v>
      </c>
      <c r="G88">
        <v>160.44</v>
      </c>
    </row>
    <row r="89" spans="1:7" x14ac:dyDescent="0.5">
      <c r="A89" t="s">
        <v>29</v>
      </c>
      <c r="B89" t="s">
        <v>16</v>
      </c>
      <c r="C89" t="s">
        <v>42</v>
      </c>
      <c r="D89">
        <v>973</v>
      </c>
      <c r="E89">
        <v>162</v>
      </c>
      <c r="F89">
        <v>10.38</v>
      </c>
      <c r="G89">
        <v>1681.5600000000002</v>
      </c>
    </row>
    <row r="90" spans="1:7" x14ac:dyDescent="0.5">
      <c r="A90" t="s">
        <v>37</v>
      </c>
      <c r="B90" t="s">
        <v>11</v>
      </c>
      <c r="C90" t="s">
        <v>43</v>
      </c>
      <c r="D90">
        <v>567</v>
      </c>
      <c r="E90">
        <v>228</v>
      </c>
      <c r="F90">
        <v>9</v>
      </c>
      <c r="G90">
        <v>2052</v>
      </c>
    </row>
    <row r="91" spans="1:7" x14ac:dyDescent="0.5">
      <c r="A91" t="s">
        <v>37</v>
      </c>
      <c r="B91" t="s">
        <v>16</v>
      </c>
      <c r="C91" t="s">
        <v>34</v>
      </c>
      <c r="D91">
        <v>2471</v>
      </c>
      <c r="E91">
        <v>342</v>
      </c>
      <c r="F91">
        <v>7.16</v>
      </c>
      <c r="G91">
        <v>2448.7200000000003</v>
      </c>
    </row>
    <row r="92" spans="1:7" x14ac:dyDescent="0.5">
      <c r="A92" t="s">
        <v>27</v>
      </c>
      <c r="B92" t="s">
        <v>22</v>
      </c>
      <c r="C92" t="s">
        <v>33</v>
      </c>
      <c r="D92">
        <v>7189</v>
      </c>
      <c r="E92">
        <v>54</v>
      </c>
      <c r="F92">
        <v>9.33</v>
      </c>
      <c r="G92">
        <v>503.82</v>
      </c>
    </row>
    <row r="93" spans="1:7" x14ac:dyDescent="0.5">
      <c r="A93" t="s">
        <v>15</v>
      </c>
      <c r="B93" t="s">
        <v>11</v>
      </c>
      <c r="C93" t="s">
        <v>42</v>
      </c>
      <c r="D93">
        <v>7455</v>
      </c>
      <c r="E93">
        <v>216</v>
      </c>
      <c r="F93">
        <v>10.38</v>
      </c>
      <c r="G93">
        <v>2242.0800000000004</v>
      </c>
    </row>
    <row r="94" spans="1:7" x14ac:dyDescent="0.5">
      <c r="A94" t="s">
        <v>29</v>
      </c>
      <c r="B94" t="s">
        <v>32</v>
      </c>
      <c r="C94" t="s">
        <v>44</v>
      </c>
      <c r="D94">
        <v>3108</v>
      </c>
      <c r="E94">
        <v>54</v>
      </c>
      <c r="F94">
        <v>5.6</v>
      </c>
      <c r="G94">
        <v>302.39999999999998</v>
      </c>
    </row>
    <row r="95" spans="1:7" x14ac:dyDescent="0.5">
      <c r="A95" t="s">
        <v>18</v>
      </c>
      <c r="B95" t="s">
        <v>22</v>
      </c>
      <c r="C95" t="s">
        <v>20</v>
      </c>
      <c r="D95">
        <v>469</v>
      </c>
      <c r="E95">
        <v>75</v>
      </c>
      <c r="F95">
        <v>13.15</v>
      </c>
      <c r="G95">
        <v>986.25</v>
      </c>
    </row>
    <row r="96" spans="1:7" x14ac:dyDescent="0.5">
      <c r="A96" t="s">
        <v>13</v>
      </c>
      <c r="B96" t="s">
        <v>8</v>
      </c>
      <c r="C96" t="s">
        <v>36</v>
      </c>
      <c r="D96">
        <v>2737</v>
      </c>
      <c r="E96">
        <v>93</v>
      </c>
      <c r="F96">
        <v>6.49</v>
      </c>
      <c r="G96">
        <v>603.57000000000005</v>
      </c>
    </row>
    <row r="97" spans="1:7" x14ac:dyDescent="0.5">
      <c r="A97" t="s">
        <v>13</v>
      </c>
      <c r="B97" t="s">
        <v>8</v>
      </c>
      <c r="C97" t="s">
        <v>20</v>
      </c>
      <c r="D97">
        <v>4305</v>
      </c>
      <c r="E97">
        <v>156</v>
      </c>
      <c r="F97">
        <v>13.15</v>
      </c>
      <c r="G97">
        <v>2051.4</v>
      </c>
    </row>
    <row r="98" spans="1:7" x14ac:dyDescent="0.5">
      <c r="A98" t="s">
        <v>13</v>
      </c>
      <c r="B98" t="s">
        <v>22</v>
      </c>
      <c r="C98" t="s">
        <v>30</v>
      </c>
      <c r="D98">
        <v>2408</v>
      </c>
      <c r="E98">
        <v>9</v>
      </c>
      <c r="F98">
        <v>3.11</v>
      </c>
      <c r="G98">
        <v>27.99</v>
      </c>
    </row>
    <row r="99" spans="1:7" x14ac:dyDescent="0.5">
      <c r="A99" t="s">
        <v>29</v>
      </c>
      <c r="B99" t="s">
        <v>16</v>
      </c>
      <c r="C99" t="s">
        <v>38</v>
      </c>
      <c r="D99">
        <v>1281</v>
      </c>
      <c r="E99">
        <v>18</v>
      </c>
      <c r="F99">
        <v>7.64</v>
      </c>
      <c r="G99">
        <v>137.51999999999998</v>
      </c>
    </row>
    <row r="100" spans="1:7" x14ac:dyDescent="0.5">
      <c r="A100" t="s">
        <v>7</v>
      </c>
      <c r="B100" t="s">
        <v>11</v>
      </c>
      <c r="C100" t="s">
        <v>12</v>
      </c>
      <c r="D100">
        <v>12348</v>
      </c>
      <c r="E100">
        <v>234</v>
      </c>
      <c r="F100">
        <v>8.65</v>
      </c>
      <c r="G100">
        <v>2024.1000000000001</v>
      </c>
    </row>
    <row r="101" spans="1:7" x14ac:dyDescent="0.5">
      <c r="A101" t="s">
        <v>29</v>
      </c>
      <c r="B101" t="s">
        <v>32</v>
      </c>
      <c r="C101" t="s">
        <v>42</v>
      </c>
      <c r="D101">
        <v>3689</v>
      </c>
      <c r="E101">
        <v>312</v>
      </c>
      <c r="F101">
        <v>10.38</v>
      </c>
      <c r="G101">
        <v>3238.5600000000004</v>
      </c>
    </row>
    <row r="102" spans="1:7" x14ac:dyDescent="0.5">
      <c r="A102" t="s">
        <v>25</v>
      </c>
      <c r="B102" t="s">
        <v>16</v>
      </c>
      <c r="C102" t="s">
        <v>38</v>
      </c>
      <c r="D102">
        <v>2870</v>
      </c>
      <c r="E102">
        <v>300</v>
      </c>
      <c r="F102">
        <v>7.64</v>
      </c>
      <c r="G102">
        <v>2292</v>
      </c>
    </row>
    <row r="103" spans="1:7" x14ac:dyDescent="0.5">
      <c r="A103" t="s">
        <v>28</v>
      </c>
      <c r="B103" t="s">
        <v>16</v>
      </c>
      <c r="C103" t="s">
        <v>41</v>
      </c>
      <c r="D103">
        <v>798</v>
      </c>
      <c r="E103">
        <v>519</v>
      </c>
      <c r="F103">
        <v>16.73</v>
      </c>
      <c r="G103">
        <v>8682.8700000000008</v>
      </c>
    </row>
    <row r="104" spans="1:7" x14ac:dyDescent="0.5">
      <c r="A104" t="s">
        <v>15</v>
      </c>
      <c r="B104" t="s">
        <v>8</v>
      </c>
      <c r="C104" t="s">
        <v>43</v>
      </c>
      <c r="D104">
        <v>2933</v>
      </c>
      <c r="E104">
        <v>9</v>
      </c>
      <c r="F104">
        <v>9</v>
      </c>
      <c r="G104">
        <v>81</v>
      </c>
    </row>
    <row r="105" spans="1:7" x14ac:dyDescent="0.5">
      <c r="A105" t="s">
        <v>27</v>
      </c>
      <c r="B105" t="s">
        <v>11</v>
      </c>
      <c r="C105" t="s">
        <v>14</v>
      </c>
      <c r="D105">
        <v>2744</v>
      </c>
      <c r="E105">
        <v>9</v>
      </c>
      <c r="F105">
        <v>11.88</v>
      </c>
      <c r="G105">
        <v>106.92</v>
      </c>
    </row>
    <row r="106" spans="1:7" x14ac:dyDescent="0.5">
      <c r="A106" t="s">
        <v>7</v>
      </c>
      <c r="B106" t="s">
        <v>16</v>
      </c>
      <c r="C106" t="s">
        <v>21</v>
      </c>
      <c r="D106">
        <v>9772</v>
      </c>
      <c r="E106">
        <v>90</v>
      </c>
      <c r="F106">
        <v>12.37</v>
      </c>
      <c r="G106">
        <v>1113.3</v>
      </c>
    </row>
    <row r="107" spans="1:7" x14ac:dyDescent="0.5">
      <c r="A107" t="s">
        <v>25</v>
      </c>
      <c r="B107" t="s">
        <v>32</v>
      </c>
      <c r="C107" t="s">
        <v>20</v>
      </c>
      <c r="D107">
        <v>1568</v>
      </c>
      <c r="E107">
        <v>96</v>
      </c>
      <c r="F107">
        <v>13.15</v>
      </c>
      <c r="G107">
        <v>1262.4000000000001</v>
      </c>
    </row>
    <row r="108" spans="1:7" x14ac:dyDescent="0.5">
      <c r="A108" t="s">
        <v>28</v>
      </c>
      <c r="B108" t="s">
        <v>16</v>
      </c>
      <c r="C108" t="s">
        <v>31</v>
      </c>
      <c r="D108">
        <v>11417</v>
      </c>
      <c r="E108">
        <v>21</v>
      </c>
      <c r="F108">
        <v>8.7899999999999991</v>
      </c>
      <c r="G108">
        <v>184.58999999999997</v>
      </c>
    </row>
    <row r="109" spans="1:7" x14ac:dyDescent="0.5">
      <c r="A109" t="s">
        <v>7</v>
      </c>
      <c r="B109" t="s">
        <v>32</v>
      </c>
      <c r="C109" t="s">
        <v>44</v>
      </c>
      <c r="D109">
        <v>6748</v>
      </c>
      <c r="E109">
        <v>48</v>
      </c>
      <c r="F109">
        <v>5.6</v>
      </c>
      <c r="G109">
        <v>268.79999999999995</v>
      </c>
    </row>
    <row r="110" spans="1:7" x14ac:dyDescent="0.5">
      <c r="A110" t="s">
        <v>37</v>
      </c>
      <c r="B110" t="s">
        <v>16</v>
      </c>
      <c r="C110" t="s">
        <v>41</v>
      </c>
      <c r="D110">
        <v>1407</v>
      </c>
      <c r="E110">
        <v>72</v>
      </c>
      <c r="F110">
        <v>16.73</v>
      </c>
      <c r="G110">
        <v>1204.56</v>
      </c>
    </row>
    <row r="111" spans="1:7" x14ac:dyDescent="0.5">
      <c r="A111" t="s">
        <v>10</v>
      </c>
      <c r="B111" t="s">
        <v>11</v>
      </c>
      <c r="C111" t="s">
        <v>34</v>
      </c>
      <c r="D111">
        <v>2023</v>
      </c>
      <c r="E111">
        <v>168</v>
      </c>
      <c r="F111">
        <v>7.16</v>
      </c>
      <c r="G111">
        <v>1202.8800000000001</v>
      </c>
    </row>
    <row r="112" spans="1:7" x14ac:dyDescent="0.5">
      <c r="A112" t="s">
        <v>27</v>
      </c>
      <c r="B112" t="s">
        <v>19</v>
      </c>
      <c r="C112" t="s">
        <v>44</v>
      </c>
      <c r="D112">
        <v>5236</v>
      </c>
      <c r="E112">
        <v>51</v>
      </c>
      <c r="F112">
        <v>5.6</v>
      </c>
      <c r="G112">
        <v>285.59999999999997</v>
      </c>
    </row>
    <row r="113" spans="1:7" x14ac:dyDescent="0.5">
      <c r="A113" t="s">
        <v>15</v>
      </c>
      <c r="B113" t="s">
        <v>16</v>
      </c>
      <c r="C113" t="s">
        <v>38</v>
      </c>
      <c r="D113">
        <v>1925</v>
      </c>
      <c r="E113">
        <v>192</v>
      </c>
      <c r="F113">
        <v>7.64</v>
      </c>
      <c r="G113">
        <v>1466.8799999999999</v>
      </c>
    </row>
    <row r="114" spans="1:7" x14ac:dyDescent="0.5">
      <c r="A114" t="s">
        <v>25</v>
      </c>
      <c r="B114" t="s">
        <v>8</v>
      </c>
      <c r="C114" t="s">
        <v>26</v>
      </c>
      <c r="D114">
        <v>6608</v>
      </c>
      <c r="E114">
        <v>225</v>
      </c>
      <c r="F114">
        <v>11.7</v>
      </c>
      <c r="G114">
        <v>2632.5</v>
      </c>
    </row>
    <row r="115" spans="1:7" x14ac:dyDescent="0.5">
      <c r="A115" t="s">
        <v>18</v>
      </c>
      <c r="B115" t="s">
        <v>32</v>
      </c>
      <c r="C115" t="s">
        <v>44</v>
      </c>
      <c r="D115">
        <v>8008</v>
      </c>
      <c r="E115">
        <v>456</v>
      </c>
      <c r="F115">
        <v>5.6</v>
      </c>
      <c r="G115">
        <v>2553.6</v>
      </c>
    </row>
    <row r="116" spans="1:7" x14ac:dyDescent="0.5">
      <c r="A116" t="s">
        <v>37</v>
      </c>
      <c r="B116" t="s">
        <v>32</v>
      </c>
      <c r="C116" t="s">
        <v>20</v>
      </c>
      <c r="D116">
        <v>1428</v>
      </c>
      <c r="E116">
        <v>93</v>
      </c>
      <c r="F116">
        <v>13.15</v>
      </c>
      <c r="G116">
        <v>1222.95</v>
      </c>
    </row>
    <row r="117" spans="1:7" x14ac:dyDescent="0.5">
      <c r="A117" t="s">
        <v>18</v>
      </c>
      <c r="B117" t="s">
        <v>32</v>
      </c>
      <c r="C117" t="s">
        <v>14</v>
      </c>
      <c r="D117">
        <v>525</v>
      </c>
      <c r="E117">
        <v>48</v>
      </c>
      <c r="F117">
        <v>11.88</v>
      </c>
      <c r="G117">
        <v>570.24</v>
      </c>
    </row>
    <row r="118" spans="1:7" x14ac:dyDescent="0.5">
      <c r="A118" t="s">
        <v>18</v>
      </c>
      <c r="B118" t="s">
        <v>8</v>
      </c>
      <c r="C118" t="s">
        <v>17</v>
      </c>
      <c r="D118">
        <v>1505</v>
      </c>
      <c r="E118">
        <v>102</v>
      </c>
      <c r="F118">
        <v>6.47</v>
      </c>
      <c r="G118">
        <v>659.93999999999994</v>
      </c>
    </row>
    <row r="119" spans="1:7" x14ac:dyDescent="0.5">
      <c r="A119" t="s">
        <v>25</v>
      </c>
      <c r="B119" t="s">
        <v>11</v>
      </c>
      <c r="C119" t="s">
        <v>9</v>
      </c>
      <c r="D119">
        <v>6755</v>
      </c>
      <c r="E119">
        <v>252</v>
      </c>
      <c r="F119">
        <v>14.49</v>
      </c>
      <c r="G119">
        <v>3651.48</v>
      </c>
    </row>
    <row r="120" spans="1:7" x14ac:dyDescent="0.5">
      <c r="A120" t="s">
        <v>28</v>
      </c>
      <c r="B120" t="s">
        <v>8</v>
      </c>
      <c r="C120" t="s">
        <v>17</v>
      </c>
      <c r="D120">
        <v>11571</v>
      </c>
      <c r="E120">
        <v>138</v>
      </c>
      <c r="F120">
        <v>6.47</v>
      </c>
      <c r="G120">
        <v>892.86</v>
      </c>
    </row>
    <row r="121" spans="1:7" x14ac:dyDescent="0.5">
      <c r="A121" t="s">
        <v>7</v>
      </c>
      <c r="B121" t="s">
        <v>22</v>
      </c>
      <c r="C121" t="s">
        <v>20</v>
      </c>
      <c r="D121">
        <v>2541</v>
      </c>
      <c r="E121">
        <v>90</v>
      </c>
      <c r="F121">
        <v>13.15</v>
      </c>
      <c r="G121">
        <v>1183.5</v>
      </c>
    </row>
    <row r="122" spans="1:7" x14ac:dyDescent="0.5">
      <c r="A122" t="s">
        <v>15</v>
      </c>
      <c r="B122" t="s">
        <v>8</v>
      </c>
      <c r="C122" t="s">
        <v>9</v>
      </c>
      <c r="D122">
        <v>1526</v>
      </c>
      <c r="E122">
        <v>240</v>
      </c>
      <c r="F122">
        <v>14.49</v>
      </c>
      <c r="G122">
        <v>3477.6</v>
      </c>
    </row>
    <row r="123" spans="1:7" x14ac:dyDescent="0.5">
      <c r="A123" t="s">
        <v>7</v>
      </c>
      <c r="B123" t="s">
        <v>22</v>
      </c>
      <c r="C123" t="s">
        <v>14</v>
      </c>
      <c r="D123">
        <v>6125</v>
      </c>
      <c r="E123">
        <v>102</v>
      </c>
      <c r="F123">
        <v>11.88</v>
      </c>
      <c r="G123">
        <v>1211.76</v>
      </c>
    </row>
    <row r="124" spans="1:7" x14ac:dyDescent="0.5">
      <c r="A124" t="s">
        <v>15</v>
      </c>
      <c r="B124" t="s">
        <v>11</v>
      </c>
      <c r="C124" t="s">
        <v>41</v>
      </c>
      <c r="D124">
        <v>847</v>
      </c>
      <c r="E124">
        <v>129</v>
      </c>
      <c r="F124">
        <v>16.73</v>
      </c>
      <c r="G124">
        <v>2158.17</v>
      </c>
    </row>
    <row r="125" spans="1:7" x14ac:dyDescent="0.5">
      <c r="A125" t="s">
        <v>10</v>
      </c>
      <c r="B125" t="s">
        <v>11</v>
      </c>
      <c r="C125" t="s">
        <v>41</v>
      </c>
      <c r="D125">
        <v>4753</v>
      </c>
      <c r="E125">
        <v>300</v>
      </c>
      <c r="F125">
        <v>16.73</v>
      </c>
      <c r="G125">
        <v>5019</v>
      </c>
    </row>
    <row r="126" spans="1:7" x14ac:dyDescent="0.5">
      <c r="A126" t="s">
        <v>18</v>
      </c>
      <c r="B126" t="s">
        <v>22</v>
      </c>
      <c r="C126" t="s">
        <v>21</v>
      </c>
      <c r="D126">
        <v>959</v>
      </c>
      <c r="E126">
        <v>135</v>
      </c>
      <c r="F126">
        <v>12.37</v>
      </c>
      <c r="G126">
        <v>1669.9499999999998</v>
      </c>
    </row>
    <row r="127" spans="1:7" x14ac:dyDescent="0.5">
      <c r="A127" t="s">
        <v>25</v>
      </c>
      <c r="B127" t="s">
        <v>11</v>
      </c>
      <c r="C127" t="s">
        <v>40</v>
      </c>
      <c r="D127">
        <v>2793</v>
      </c>
      <c r="E127">
        <v>114</v>
      </c>
      <c r="F127">
        <v>4.97</v>
      </c>
      <c r="G127">
        <v>566.57999999999993</v>
      </c>
    </row>
    <row r="128" spans="1:7" x14ac:dyDescent="0.5">
      <c r="A128" t="s">
        <v>25</v>
      </c>
      <c r="B128" t="s">
        <v>11</v>
      </c>
      <c r="C128" t="s">
        <v>26</v>
      </c>
      <c r="D128">
        <v>4606</v>
      </c>
      <c r="E128">
        <v>63</v>
      </c>
      <c r="F128">
        <v>11.7</v>
      </c>
      <c r="G128">
        <v>737.09999999999991</v>
      </c>
    </row>
    <row r="129" spans="1:7" x14ac:dyDescent="0.5">
      <c r="A129" t="s">
        <v>25</v>
      </c>
      <c r="B129" t="s">
        <v>16</v>
      </c>
      <c r="C129" t="s">
        <v>34</v>
      </c>
      <c r="D129">
        <v>5551</v>
      </c>
      <c r="E129">
        <v>252</v>
      </c>
      <c r="F129">
        <v>7.16</v>
      </c>
      <c r="G129">
        <v>1804.32</v>
      </c>
    </row>
    <row r="130" spans="1:7" x14ac:dyDescent="0.5">
      <c r="A130" t="s">
        <v>37</v>
      </c>
      <c r="B130" t="s">
        <v>16</v>
      </c>
      <c r="C130" t="s">
        <v>12</v>
      </c>
      <c r="D130">
        <v>6657</v>
      </c>
      <c r="E130">
        <v>303</v>
      </c>
      <c r="F130">
        <v>8.65</v>
      </c>
      <c r="G130">
        <v>2620.9500000000003</v>
      </c>
    </row>
    <row r="131" spans="1:7" x14ac:dyDescent="0.5">
      <c r="A131" t="s">
        <v>25</v>
      </c>
      <c r="B131" t="s">
        <v>19</v>
      </c>
      <c r="C131" t="s">
        <v>30</v>
      </c>
      <c r="D131">
        <v>4438</v>
      </c>
      <c r="E131">
        <v>246</v>
      </c>
      <c r="F131">
        <v>3.11</v>
      </c>
      <c r="G131">
        <v>765.06</v>
      </c>
    </row>
    <row r="132" spans="1:7" x14ac:dyDescent="0.5">
      <c r="A132" t="s">
        <v>10</v>
      </c>
      <c r="B132" t="s">
        <v>22</v>
      </c>
      <c r="C132" t="s">
        <v>24</v>
      </c>
      <c r="D132">
        <v>168</v>
      </c>
      <c r="E132">
        <v>84</v>
      </c>
      <c r="F132">
        <v>9.77</v>
      </c>
      <c r="G132">
        <v>820.68</v>
      </c>
    </row>
    <row r="133" spans="1:7" x14ac:dyDescent="0.5">
      <c r="A133" t="s">
        <v>25</v>
      </c>
      <c r="B133" t="s">
        <v>32</v>
      </c>
      <c r="C133" t="s">
        <v>30</v>
      </c>
      <c r="D133">
        <v>7777</v>
      </c>
      <c r="E133">
        <v>39</v>
      </c>
      <c r="F133">
        <v>3.11</v>
      </c>
      <c r="G133">
        <v>121.28999999999999</v>
      </c>
    </row>
    <row r="134" spans="1:7" x14ac:dyDescent="0.5">
      <c r="A134" t="s">
        <v>27</v>
      </c>
      <c r="B134" t="s">
        <v>16</v>
      </c>
      <c r="C134" t="s">
        <v>30</v>
      </c>
      <c r="D134">
        <v>3339</v>
      </c>
      <c r="E134">
        <v>348</v>
      </c>
      <c r="F134">
        <v>3.11</v>
      </c>
      <c r="G134">
        <v>1082.28</v>
      </c>
    </row>
    <row r="135" spans="1:7" x14ac:dyDescent="0.5">
      <c r="A135" t="s">
        <v>25</v>
      </c>
      <c r="B135" t="s">
        <v>8</v>
      </c>
      <c r="C135" t="s">
        <v>21</v>
      </c>
      <c r="D135">
        <v>6391</v>
      </c>
      <c r="E135">
        <v>48</v>
      </c>
      <c r="F135">
        <v>12.37</v>
      </c>
      <c r="G135">
        <v>593.76</v>
      </c>
    </row>
    <row r="136" spans="1:7" x14ac:dyDescent="0.5">
      <c r="A136" t="s">
        <v>27</v>
      </c>
      <c r="B136" t="s">
        <v>8</v>
      </c>
      <c r="C136" t="s">
        <v>24</v>
      </c>
      <c r="D136">
        <v>518</v>
      </c>
      <c r="E136">
        <v>75</v>
      </c>
      <c r="F136">
        <v>9.77</v>
      </c>
      <c r="G136">
        <v>732.75</v>
      </c>
    </row>
    <row r="137" spans="1:7" x14ac:dyDescent="0.5">
      <c r="A137" t="s">
        <v>25</v>
      </c>
      <c r="B137" t="s">
        <v>22</v>
      </c>
      <c r="C137" t="s">
        <v>42</v>
      </c>
      <c r="D137">
        <v>5677</v>
      </c>
      <c r="E137">
        <v>258</v>
      </c>
      <c r="F137">
        <v>10.38</v>
      </c>
      <c r="G137">
        <v>2678.0400000000004</v>
      </c>
    </row>
    <row r="138" spans="1:7" x14ac:dyDescent="0.5">
      <c r="A138" t="s">
        <v>18</v>
      </c>
      <c r="B138" t="s">
        <v>19</v>
      </c>
      <c r="C138" t="s">
        <v>30</v>
      </c>
      <c r="D138">
        <v>6048</v>
      </c>
      <c r="E138">
        <v>27</v>
      </c>
      <c r="F138">
        <v>3.11</v>
      </c>
      <c r="G138">
        <v>83.97</v>
      </c>
    </row>
    <row r="139" spans="1:7" x14ac:dyDescent="0.5">
      <c r="A139" t="s">
        <v>10</v>
      </c>
      <c r="B139" t="s">
        <v>22</v>
      </c>
      <c r="C139" t="s">
        <v>12</v>
      </c>
      <c r="D139">
        <v>3752</v>
      </c>
      <c r="E139">
        <v>213</v>
      </c>
      <c r="F139">
        <v>8.65</v>
      </c>
      <c r="G139">
        <v>1842.45</v>
      </c>
    </row>
    <row r="140" spans="1:7" x14ac:dyDescent="0.5">
      <c r="A140" t="s">
        <v>27</v>
      </c>
      <c r="B140" t="s">
        <v>11</v>
      </c>
      <c r="C140" t="s">
        <v>34</v>
      </c>
      <c r="D140">
        <v>4480</v>
      </c>
      <c r="E140">
        <v>357</v>
      </c>
      <c r="F140">
        <v>7.16</v>
      </c>
      <c r="G140">
        <v>2556.12</v>
      </c>
    </row>
    <row r="141" spans="1:7" x14ac:dyDescent="0.5">
      <c r="A141" t="s">
        <v>13</v>
      </c>
      <c r="B141" t="s">
        <v>8</v>
      </c>
      <c r="C141" t="s">
        <v>14</v>
      </c>
      <c r="D141">
        <v>259</v>
      </c>
      <c r="E141">
        <v>207</v>
      </c>
      <c r="F141">
        <v>11.88</v>
      </c>
      <c r="G141">
        <v>2459.1600000000003</v>
      </c>
    </row>
    <row r="142" spans="1:7" x14ac:dyDescent="0.5">
      <c r="A142" t="s">
        <v>10</v>
      </c>
      <c r="B142" t="s">
        <v>8</v>
      </c>
      <c r="C142" t="s">
        <v>9</v>
      </c>
      <c r="D142">
        <v>42</v>
      </c>
      <c r="E142">
        <v>150</v>
      </c>
      <c r="F142">
        <v>14.49</v>
      </c>
      <c r="G142">
        <v>2173.5</v>
      </c>
    </row>
    <row r="143" spans="1:7" x14ac:dyDescent="0.5">
      <c r="A143" t="s">
        <v>15</v>
      </c>
      <c r="B143" t="s">
        <v>16</v>
      </c>
      <c r="C143" t="s">
        <v>44</v>
      </c>
      <c r="D143">
        <v>98</v>
      </c>
      <c r="E143">
        <v>204</v>
      </c>
      <c r="F143">
        <v>5.6</v>
      </c>
      <c r="G143">
        <v>1142.3999999999999</v>
      </c>
    </row>
    <row r="144" spans="1:7" x14ac:dyDescent="0.5">
      <c r="A144" t="s">
        <v>25</v>
      </c>
      <c r="B144" t="s">
        <v>11</v>
      </c>
      <c r="C144" t="s">
        <v>41</v>
      </c>
      <c r="D144">
        <v>2478</v>
      </c>
      <c r="E144">
        <v>21</v>
      </c>
      <c r="F144">
        <v>16.73</v>
      </c>
      <c r="G144">
        <v>351.33</v>
      </c>
    </row>
    <row r="145" spans="1:7" x14ac:dyDescent="0.5">
      <c r="A145" t="s">
        <v>15</v>
      </c>
      <c r="B145" t="s">
        <v>32</v>
      </c>
      <c r="C145" t="s">
        <v>21</v>
      </c>
      <c r="D145">
        <v>7847</v>
      </c>
      <c r="E145">
        <v>174</v>
      </c>
      <c r="F145">
        <v>12.37</v>
      </c>
      <c r="G145">
        <v>2152.3799999999997</v>
      </c>
    </row>
    <row r="146" spans="1:7" x14ac:dyDescent="0.5">
      <c r="A146" t="s">
        <v>28</v>
      </c>
      <c r="B146" t="s">
        <v>8</v>
      </c>
      <c r="C146" t="s">
        <v>30</v>
      </c>
      <c r="D146">
        <v>9926</v>
      </c>
      <c r="E146">
        <v>201</v>
      </c>
      <c r="F146">
        <v>3.11</v>
      </c>
      <c r="G146">
        <v>625.11</v>
      </c>
    </row>
    <row r="147" spans="1:7" x14ac:dyDescent="0.5">
      <c r="A147" t="s">
        <v>10</v>
      </c>
      <c r="B147" t="s">
        <v>22</v>
      </c>
      <c r="C147" t="s">
        <v>33</v>
      </c>
      <c r="D147">
        <v>819</v>
      </c>
      <c r="E147">
        <v>510</v>
      </c>
      <c r="F147">
        <v>9.33</v>
      </c>
      <c r="G147">
        <v>4758.3</v>
      </c>
    </row>
    <row r="148" spans="1:7" x14ac:dyDescent="0.5">
      <c r="A148" t="s">
        <v>18</v>
      </c>
      <c r="B148" t="s">
        <v>19</v>
      </c>
      <c r="C148" t="s">
        <v>34</v>
      </c>
      <c r="D148">
        <v>3052</v>
      </c>
      <c r="E148">
        <v>378</v>
      </c>
      <c r="F148">
        <v>7.16</v>
      </c>
      <c r="G148">
        <v>2706.48</v>
      </c>
    </row>
    <row r="149" spans="1:7" x14ac:dyDescent="0.5">
      <c r="A149" t="s">
        <v>13</v>
      </c>
      <c r="B149" t="s">
        <v>32</v>
      </c>
      <c r="C149" t="s">
        <v>43</v>
      </c>
      <c r="D149">
        <v>6832</v>
      </c>
      <c r="E149">
        <v>27</v>
      </c>
      <c r="F149">
        <v>9</v>
      </c>
      <c r="G149">
        <v>243</v>
      </c>
    </row>
    <row r="150" spans="1:7" x14ac:dyDescent="0.5">
      <c r="A150" t="s">
        <v>28</v>
      </c>
      <c r="B150" t="s">
        <v>19</v>
      </c>
      <c r="C150" t="s">
        <v>31</v>
      </c>
      <c r="D150">
        <v>2016</v>
      </c>
      <c r="E150">
        <v>117</v>
      </c>
      <c r="F150">
        <v>8.7899999999999991</v>
      </c>
      <c r="G150">
        <v>1028.4299999999998</v>
      </c>
    </row>
    <row r="151" spans="1:7" x14ac:dyDescent="0.5">
      <c r="A151" t="s">
        <v>18</v>
      </c>
      <c r="B151" t="s">
        <v>22</v>
      </c>
      <c r="C151" t="s">
        <v>43</v>
      </c>
      <c r="D151">
        <v>7322</v>
      </c>
      <c r="E151">
        <v>36</v>
      </c>
      <c r="F151">
        <v>9</v>
      </c>
      <c r="G151">
        <v>324</v>
      </c>
    </row>
    <row r="152" spans="1:7" x14ac:dyDescent="0.5">
      <c r="A152" t="s">
        <v>10</v>
      </c>
      <c r="B152" t="s">
        <v>11</v>
      </c>
      <c r="C152" t="s">
        <v>21</v>
      </c>
      <c r="D152">
        <v>357</v>
      </c>
      <c r="E152">
        <v>126</v>
      </c>
      <c r="F152">
        <v>12.37</v>
      </c>
      <c r="G152">
        <v>1558.62</v>
      </c>
    </row>
    <row r="153" spans="1:7" x14ac:dyDescent="0.5">
      <c r="A153" t="s">
        <v>13</v>
      </c>
      <c r="B153" t="s">
        <v>19</v>
      </c>
      <c r="C153" t="s">
        <v>20</v>
      </c>
      <c r="D153">
        <v>3192</v>
      </c>
      <c r="E153">
        <v>72</v>
      </c>
      <c r="F153">
        <v>13.15</v>
      </c>
      <c r="G153">
        <v>946.80000000000007</v>
      </c>
    </row>
    <row r="154" spans="1:7" x14ac:dyDescent="0.5">
      <c r="A154" t="s">
        <v>25</v>
      </c>
      <c r="B154" t="s">
        <v>16</v>
      </c>
      <c r="C154" t="s">
        <v>24</v>
      </c>
      <c r="D154">
        <v>8435</v>
      </c>
      <c r="E154">
        <v>42</v>
      </c>
      <c r="F154">
        <v>9.77</v>
      </c>
      <c r="G154">
        <v>410.34</v>
      </c>
    </row>
    <row r="155" spans="1:7" x14ac:dyDescent="0.5">
      <c r="A155" t="s">
        <v>7</v>
      </c>
      <c r="B155" t="s">
        <v>19</v>
      </c>
      <c r="C155" t="s">
        <v>34</v>
      </c>
      <c r="D155">
        <v>0</v>
      </c>
      <c r="E155">
        <v>135</v>
      </c>
      <c r="F155">
        <v>7.16</v>
      </c>
      <c r="G155">
        <v>966.6</v>
      </c>
    </row>
    <row r="156" spans="1:7" x14ac:dyDescent="0.5">
      <c r="A156" t="s">
        <v>25</v>
      </c>
      <c r="B156" t="s">
        <v>32</v>
      </c>
      <c r="C156" t="s">
        <v>40</v>
      </c>
      <c r="D156">
        <v>8862</v>
      </c>
      <c r="E156">
        <v>189</v>
      </c>
      <c r="F156">
        <v>4.97</v>
      </c>
      <c r="G156">
        <v>939.32999999999993</v>
      </c>
    </row>
    <row r="157" spans="1:7" x14ac:dyDescent="0.5">
      <c r="A157" t="s">
        <v>18</v>
      </c>
      <c r="B157" t="s">
        <v>8</v>
      </c>
      <c r="C157" t="s">
        <v>42</v>
      </c>
      <c r="D157">
        <v>3556</v>
      </c>
      <c r="E157">
        <v>459</v>
      </c>
      <c r="F157">
        <v>10.38</v>
      </c>
      <c r="G157">
        <v>4764.42</v>
      </c>
    </row>
    <row r="158" spans="1:7" x14ac:dyDescent="0.5">
      <c r="A158" t="s">
        <v>27</v>
      </c>
      <c r="B158" t="s">
        <v>32</v>
      </c>
      <c r="C158" t="s">
        <v>39</v>
      </c>
      <c r="D158">
        <v>7280</v>
      </c>
      <c r="E158">
        <v>201</v>
      </c>
      <c r="F158">
        <v>11.73</v>
      </c>
      <c r="G158">
        <v>2357.73</v>
      </c>
    </row>
    <row r="159" spans="1:7" x14ac:dyDescent="0.5">
      <c r="A159" t="s">
        <v>18</v>
      </c>
      <c r="B159" t="s">
        <v>32</v>
      </c>
      <c r="C159" t="s">
        <v>9</v>
      </c>
      <c r="D159">
        <v>3402</v>
      </c>
      <c r="E159">
        <v>366</v>
      </c>
      <c r="F159">
        <v>14.49</v>
      </c>
      <c r="G159">
        <v>5303.34</v>
      </c>
    </row>
    <row r="160" spans="1:7" x14ac:dyDescent="0.5">
      <c r="A160" t="s">
        <v>29</v>
      </c>
      <c r="B160" t="s">
        <v>8</v>
      </c>
      <c r="C160" t="s">
        <v>34</v>
      </c>
      <c r="D160">
        <v>4592</v>
      </c>
      <c r="E160">
        <v>324</v>
      </c>
      <c r="F160">
        <v>7.16</v>
      </c>
      <c r="G160">
        <v>2319.84</v>
      </c>
    </row>
    <row r="161" spans="1:7" x14ac:dyDescent="0.5">
      <c r="A161" t="s">
        <v>13</v>
      </c>
      <c r="B161" t="s">
        <v>11</v>
      </c>
      <c r="C161" t="s">
        <v>39</v>
      </c>
      <c r="D161">
        <v>7833</v>
      </c>
      <c r="E161">
        <v>243</v>
      </c>
      <c r="F161">
        <v>11.73</v>
      </c>
      <c r="G161">
        <v>2850.3900000000003</v>
      </c>
    </row>
    <row r="162" spans="1:7" x14ac:dyDescent="0.5">
      <c r="A162" t="s">
        <v>28</v>
      </c>
      <c r="B162" t="s">
        <v>19</v>
      </c>
      <c r="C162" t="s">
        <v>43</v>
      </c>
      <c r="D162">
        <v>7651</v>
      </c>
      <c r="E162">
        <v>213</v>
      </c>
      <c r="F162">
        <v>9</v>
      </c>
      <c r="G162">
        <v>1917</v>
      </c>
    </row>
    <row r="163" spans="1:7" x14ac:dyDescent="0.5">
      <c r="A163" t="s">
        <v>7</v>
      </c>
      <c r="B163" t="s">
        <v>11</v>
      </c>
      <c r="C163" t="s">
        <v>9</v>
      </c>
      <c r="D163">
        <v>2275</v>
      </c>
      <c r="E163">
        <v>447</v>
      </c>
      <c r="F163">
        <v>14.49</v>
      </c>
      <c r="G163">
        <v>6477.03</v>
      </c>
    </row>
    <row r="164" spans="1:7" x14ac:dyDescent="0.5">
      <c r="A164" t="s">
        <v>7</v>
      </c>
      <c r="B164" t="s">
        <v>22</v>
      </c>
      <c r="C164" t="s">
        <v>33</v>
      </c>
      <c r="D164">
        <v>5670</v>
      </c>
      <c r="E164">
        <v>297</v>
      </c>
      <c r="F164">
        <v>9.33</v>
      </c>
      <c r="G164">
        <v>2771.01</v>
      </c>
    </row>
    <row r="165" spans="1:7" x14ac:dyDescent="0.5">
      <c r="A165" t="s">
        <v>25</v>
      </c>
      <c r="B165" t="s">
        <v>11</v>
      </c>
      <c r="C165" t="s">
        <v>31</v>
      </c>
      <c r="D165">
        <v>2135</v>
      </c>
      <c r="E165">
        <v>27</v>
      </c>
      <c r="F165">
        <v>8.7899999999999991</v>
      </c>
      <c r="G165">
        <v>237.32999999999998</v>
      </c>
    </row>
    <row r="166" spans="1:7" x14ac:dyDescent="0.5">
      <c r="A166" t="s">
        <v>7</v>
      </c>
      <c r="B166" t="s">
        <v>32</v>
      </c>
      <c r="C166" t="s">
        <v>36</v>
      </c>
      <c r="D166">
        <v>2779</v>
      </c>
      <c r="E166">
        <v>75</v>
      </c>
      <c r="F166">
        <v>6.49</v>
      </c>
      <c r="G166">
        <v>486.75</v>
      </c>
    </row>
    <row r="167" spans="1:7" x14ac:dyDescent="0.5">
      <c r="A167" t="s">
        <v>37</v>
      </c>
      <c r="B167" t="s">
        <v>19</v>
      </c>
      <c r="C167" t="s">
        <v>21</v>
      </c>
      <c r="D167">
        <v>12950</v>
      </c>
      <c r="E167">
        <v>30</v>
      </c>
      <c r="F167">
        <v>12.37</v>
      </c>
      <c r="G167">
        <v>371.09999999999997</v>
      </c>
    </row>
    <row r="168" spans="1:7" x14ac:dyDescent="0.5">
      <c r="A168" t="s">
        <v>25</v>
      </c>
      <c r="B168" t="s">
        <v>16</v>
      </c>
      <c r="C168" t="s">
        <v>17</v>
      </c>
      <c r="D168">
        <v>2646</v>
      </c>
      <c r="E168">
        <v>177</v>
      </c>
      <c r="F168">
        <v>6.47</v>
      </c>
      <c r="G168">
        <v>1145.19</v>
      </c>
    </row>
    <row r="169" spans="1:7" x14ac:dyDescent="0.5">
      <c r="A169" t="s">
        <v>7</v>
      </c>
      <c r="B169" t="s">
        <v>32</v>
      </c>
      <c r="C169" t="s">
        <v>21</v>
      </c>
      <c r="D169">
        <v>3794</v>
      </c>
      <c r="E169">
        <v>159</v>
      </c>
      <c r="F169">
        <v>12.37</v>
      </c>
      <c r="G169">
        <v>1966.83</v>
      </c>
    </row>
    <row r="170" spans="1:7" x14ac:dyDescent="0.5">
      <c r="A170" t="s">
        <v>29</v>
      </c>
      <c r="B170" t="s">
        <v>11</v>
      </c>
      <c r="C170" t="s">
        <v>21</v>
      </c>
      <c r="D170">
        <v>819</v>
      </c>
      <c r="E170">
        <v>306</v>
      </c>
      <c r="F170">
        <v>12.37</v>
      </c>
      <c r="G170">
        <v>3785.22</v>
      </c>
    </row>
    <row r="171" spans="1:7" x14ac:dyDescent="0.5">
      <c r="A171" t="s">
        <v>29</v>
      </c>
      <c r="B171" t="s">
        <v>32</v>
      </c>
      <c r="C171" t="s">
        <v>35</v>
      </c>
      <c r="D171">
        <v>2583</v>
      </c>
      <c r="E171">
        <v>18</v>
      </c>
      <c r="F171">
        <v>10.62</v>
      </c>
      <c r="G171">
        <v>191.16</v>
      </c>
    </row>
    <row r="172" spans="1:7" x14ac:dyDescent="0.5">
      <c r="A172" t="s">
        <v>25</v>
      </c>
      <c r="B172" t="s">
        <v>11</v>
      </c>
      <c r="C172" t="s">
        <v>38</v>
      </c>
      <c r="D172">
        <v>4585</v>
      </c>
      <c r="E172">
        <v>240</v>
      </c>
      <c r="F172">
        <v>7.64</v>
      </c>
      <c r="G172">
        <v>1833.6</v>
      </c>
    </row>
    <row r="173" spans="1:7" x14ac:dyDescent="0.5">
      <c r="A173" t="s">
        <v>27</v>
      </c>
      <c r="B173" t="s">
        <v>32</v>
      </c>
      <c r="C173" t="s">
        <v>21</v>
      </c>
      <c r="D173">
        <v>1652</v>
      </c>
      <c r="E173">
        <v>93</v>
      </c>
      <c r="F173">
        <v>12.37</v>
      </c>
      <c r="G173">
        <v>1150.4099999999999</v>
      </c>
    </row>
    <row r="174" spans="1:7" x14ac:dyDescent="0.5">
      <c r="A174" t="s">
        <v>37</v>
      </c>
      <c r="B174" t="s">
        <v>32</v>
      </c>
      <c r="C174" t="s">
        <v>44</v>
      </c>
      <c r="D174">
        <v>4991</v>
      </c>
      <c r="E174">
        <v>9</v>
      </c>
      <c r="F174">
        <v>5.6</v>
      </c>
      <c r="G174">
        <v>50.4</v>
      </c>
    </row>
    <row r="175" spans="1:7" x14ac:dyDescent="0.5">
      <c r="A175" t="s">
        <v>10</v>
      </c>
      <c r="B175" t="s">
        <v>32</v>
      </c>
      <c r="C175" t="s">
        <v>31</v>
      </c>
      <c r="D175">
        <v>2009</v>
      </c>
      <c r="E175">
        <v>219</v>
      </c>
      <c r="F175">
        <v>8.7899999999999991</v>
      </c>
      <c r="G175">
        <v>1925.0099999999998</v>
      </c>
    </row>
    <row r="176" spans="1:7" x14ac:dyDescent="0.5">
      <c r="A176" t="s">
        <v>28</v>
      </c>
      <c r="B176" t="s">
        <v>19</v>
      </c>
      <c r="C176" t="s">
        <v>24</v>
      </c>
      <c r="D176">
        <v>1568</v>
      </c>
      <c r="E176">
        <v>141</v>
      </c>
      <c r="F176">
        <v>9.77</v>
      </c>
      <c r="G176">
        <v>1377.57</v>
      </c>
    </row>
    <row r="177" spans="1:7" x14ac:dyDescent="0.5">
      <c r="A177" t="s">
        <v>15</v>
      </c>
      <c r="B177" t="s">
        <v>8</v>
      </c>
      <c r="C177" t="s">
        <v>35</v>
      </c>
      <c r="D177">
        <v>3388</v>
      </c>
      <c r="E177">
        <v>123</v>
      </c>
      <c r="F177">
        <v>10.62</v>
      </c>
      <c r="G177">
        <v>1306.26</v>
      </c>
    </row>
    <row r="178" spans="1:7" x14ac:dyDescent="0.5">
      <c r="A178" t="s">
        <v>7</v>
      </c>
      <c r="B178" t="s">
        <v>22</v>
      </c>
      <c r="C178" t="s">
        <v>40</v>
      </c>
      <c r="D178">
        <v>623</v>
      </c>
      <c r="E178">
        <v>51</v>
      </c>
      <c r="F178">
        <v>4.97</v>
      </c>
      <c r="G178">
        <v>253.47</v>
      </c>
    </row>
    <row r="179" spans="1:7" x14ac:dyDescent="0.5">
      <c r="A179" t="s">
        <v>18</v>
      </c>
      <c r="B179" t="s">
        <v>16</v>
      </c>
      <c r="C179" t="s">
        <v>14</v>
      </c>
      <c r="D179">
        <v>10073</v>
      </c>
      <c r="E179">
        <v>120</v>
      </c>
      <c r="F179">
        <v>11.88</v>
      </c>
      <c r="G179">
        <v>1425.6000000000001</v>
      </c>
    </row>
    <row r="180" spans="1:7" x14ac:dyDescent="0.5">
      <c r="A180" t="s">
        <v>10</v>
      </c>
      <c r="B180" t="s">
        <v>19</v>
      </c>
      <c r="C180" t="s">
        <v>44</v>
      </c>
      <c r="D180">
        <v>1561</v>
      </c>
      <c r="E180">
        <v>27</v>
      </c>
      <c r="F180">
        <v>5.6</v>
      </c>
      <c r="G180">
        <v>151.19999999999999</v>
      </c>
    </row>
    <row r="181" spans="1:7" x14ac:dyDescent="0.5">
      <c r="A181" t="s">
        <v>13</v>
      </c>
      <c r="B181" t="s">
        <v>16</v>
      </c>
      <c r="C181" t="s">
        <v>41</v>
      </c>
      <c r="D181">
        <v>11522</v>
      </c>
      <c r="E181">
        <v>204</v>
      </c>
      <c r="F181">
        <v>16.73</v>
      </c>
      <c r="G181">
        <v>3412.92</v>
      </c>
    </row>
    <row r="182" spans="1:7" x14ac:dyDescent="0.5">
      <c r="A182" t="s">
        <v>18</v>
      </c>
      <c r="B182" t="s">
        <v>22</v>
      </c>
      <c r="C182" t="s">
        <v>33</v>
      </c>
      <c r="D182">
        <v>2317</v>
      </c>
      <c r="E182">
        <v>123</v>
      </c>
      <c r="F182">
        <v>9.33</v>
      </c>
      <c r="G182">
        <v>1147.5899999999999</v>
      </c>
    </row>
    <row r="183" spans="1:7" x14ac:dyDescent="0.5">
      <c r="A183" t="s">
        <v>37</v>
      </c>
      <c r="B183" t="s">
        <v>8</v>
      </c>
      <c r="C183" t="s">
        <v>42</v>
      </c>
      <c r="D183">
        <v>3059</v>
      </c>
      <c r="E183">
        <v>27</v>
      </c>
      <c r="F183">
        <v>10.38</v>
      </c>
      <c r="G183">
        <v>280.26000000000005</v>
      </c>
    </row>
    <row r="184" spans="1:7" x14ac:dyDescent="0.5">
      <c r="A184" t="s">
        <v>15</v>
      </c>
      <c r="B184" t="s">
        <v>8</v>
      </c>
      <c r="C184" t="s">
        <v>44</v>
      </c>
      <c r="D184">
        <v>2324</v>
      </c>
      <c r="E184">
        <v>177</v>
      </c>
      <c r="F184">
        <v>5.6</v>
      </c>
      <c r="G184">
        <v>991.19999999999993</v>
      </c>
    </row>
    <row r="185" spans="1:7" x14ac:dyDescent="0.5">
      <c r="A185" t="s">
        <v>29</v>
      </c>
      <c r="B185" t="s">
        <v>19</v>
      </c>
      <c r="C185" t="s">
        <v>44</v>
      </c>
      <c r="D185">
        <v>4956</v>
      </c>
      <c r="E185">
        <v>171</v>
      </c>
      <c r="F185">
        <v>5.6</v>
      </c>
      <c r="G185">
        <v>957.59999999999991</v>
      </c>
    </row>
    <row r="186" spans="1:7" x14ac:dyDescent="0.5">
      <c r="A186" t="s">
        <v>37</v>
      </c>
      <c r="B186" t="s">
        <v>32</v>
      </c>
      <c r="C186" t="s">
        <v>38</v>
      </c>
      <c r="D186">
        <v>5355</v>
      </c>
      <c r="E186">
        <v>204</v>
      </c>
      <c r="F186">
        <v>7.64</v>
      </c>
      <c r="G186">
        <v>1558.56</v>
      </c>
    </row>
    <row r="187" spans="1:7" x14ac:dyDescent="0.5">
      <c r="A187" t="s">
        <v>29</v>
      </c>
      <c r="B187" t="s">
        <v>32</v>
      </c>
      <c r="C187" t="s">
        <v>26</v>
      </c>
      <c r="D187">
        <v>7259</v>
      </c>
      <c r="E187">
        <v>276</v>
      </c>
      <c r="F187">
        <v>11.7</v>
      </c>
      <c r="G187">
        <v>3229.2</v>
      </c>
    </row>
    <row r="188" spans="1:7" x14ac:dyDescent="0.5">
      <c r="A188" t="s">
        <v>10</v>
      </c>
      <c r="B188" t="s">
        <v>8</v>
      </c>
      <c r="C188" t="s">
        <v>44</v>
      </c>
      <c r="D188">
        <v>6279</v>
      </c>
      <c r="E188">
        <v>45</v>
      </c>
      <c r="F188">
        <v>5.6</v>
      </c>
      <c r="G188">
        <v>251.99999999999997</v>
      </c>
    </row>
    <row r="189" spans="1:7" x14ac:dyDescent="0.5">
      <c r="A189" t="s">
        <v>7</v>
      </c>
      <c r="B189" t="s">
        <v>22</v>
      </c>
      <c r="C189" t="s">
        <v>34</v>
      </c>
      <c r="D189">
        <v>2541</v>
      </c>
      <c r="E189">
        <v>45</v>
      </c>
      <c r="F189">
        <v>7.16</v>
      </c>
      <c r="G189">
        <v>322.2</v>
      </c>
    </row>
    <row r="190" spans="1:7" x14ac:dyDescent="0.5">
      <c r="A190" t="s">
        <v>18</v>
      </c>
      <c r="B190" t="s">
        <v>11</v>
      </c>
      <c r="C190" t="s">
        <v>41</v>
      </c>
      <c r="D190">
        <v>3864</v>
      </c>
      <c r="E190">
        <v>177</v>
      </c>
      <c r="F190">
        <v>16.73</v>
      </c>
      <c r="G190">
        <v>2961.21</v>
      </c>
    </row>
    <row r="191" spans="1:7" x14ac:dyDescent="0.5">
      <c r="A191" t="s">
        <v>27</v>
      </c>
      <c r="B191" t="s">
        <v>16</v>
      </c>
      <c r="C191" t="s">
        <v>33</v>
      </c>
      <c r="D191">
        <v>6146</v>
      </c>
      <c r="E191">
        <v>63</v>
      </c>
      <c r="F191">
        <v>9.33</v>
      </c>
      <c r="G191">
        <v>587.79</v>
      </c>
    </row>
    <row r="192" spans="1:7" x14ac:dyDescent="0.5">
      <c r="A192" t="s">
        <v>13</v>
      </c>
      <c r="B192" t="s">
        <v>19</v>
      </c>
      <c r="C192" t="s">
        <v>17</v>
      </c>
      <c r="D192">
        <v>2639</v>
      </c>
      <c r="E192">
        <v>204</v>
      </c>
      <c r="F192">
        <v>6.47</v>
      </c>
      <c r="G192">
        <v>1319.8799999999999</v>
      </c>
    </row>
    <row r="193" spans="1:7" x14ac:dyDescent="0.5">
      <c r="A193" t="s">
        <v>10</v>
      </c>
      <c r="B193" t="s">
        <v>8</v>
      </c>
      <c r="C193" t="s">
        <v>24</v>
      </c>
      <c r="D193">
        <v>1890</v>
      </c>
      <c r="E193">
        <v>195</v>
      </c>
      <c r="F193">
        <v>9.77</v>
      </c>
      <c r="G193">
        <v>1905.1499999999999</v>
      </c>
    </row>
    <row r="194" spans="1:7" x14ac:dyDescent="0.5">
      <c r="A194" t="s">
        <v>25</v>
      </c>
      <c r="B194" t="s">
        <v>32</v>
      </c>
      <c r="C194" t="s">
        <v>26</v>
      </c>
      <c r="D194">
        <v>1932</v>
      </c>
      <c r="E194">
        <v>369</v>
      </c>
      <c r="F194">
        <v>11.7</v>
      </c>
      <c r="G194">
        <v>4317.3</v>
      </c>
    </row>
    <row r="195" spans="1:7" x14ac:dyDescent="0.5">
      <c r="A195" t="s">
        <v>29</v>
      </c>
      <c r="B195" t="s">
        <v>32</v>
      </c>
      <c r="C195" t="s">
        <v>20</v>
      </c>
      <c r="D195">
        <v>6300</v>
      </c>
      <c r="E195">
        <v>42</v>
      </c>
      <c r="F195">
        <v>13.15</v>
      </c>
      <c r="G195">
        <v>552.30000000000007</v>
      </c>
    </row>
    <row r="196" spans="1:7" x14ac:dyDescent="0.5">
      <c r="A196" t="s">
        <v>18</v>
      </c>
      <c r="B196" t="s">
        <v>8</v>
      </c>
      <c r="C196" t="s">
        <v>9</v>
      </c>
      <c r="D196">
        <v>560</v>
      </c>
      <c r="E196">
        <v>81</v>
      </c>
      <c r="F196">
        <v>14.49</v>
      </c>
      <c r="G196">
        <v>1173.69</v>
      </c>
    </row>
    <row r="197" spans="1:7" x14ac:dyDescent="0.5">
      <c r="A197" t="s">
        <v>13</v>
      </c>
      <c r="B197" t="s">
        <v>8</v>
      </c>
      <c r="C197" t="s">
        <v>44</v>
      </c>
      <c r="D197">
        <v>2856</v>
      </c>
      <c r="E197">
        <v>246</v>
      </c>
      <c r="F197">
        <v>5.6</v>
      </c>
      <c r="G197">
        <v>1377.6</v>
      </c>
    </row>
    <row r="198" spans="1:7" x14ac:dyDescent="0.5">
      <c r="A198" t="s">
        <v>13</v>
      </c>
      <c r="B198" t="s">
        <v>32</v>
      </c>
      <c r="C198" t="s">
        <v>30</v>
      </c>
      <c r="D198">
        <v>707</v>
      </c>
      <c r="E198">
        <v>174</v>
      </c>
      <c r="F198">
        <v>3.11</v>
      </c>
      <c r="G198">
        <v>541.14</v>
      </c>
    </row>
    <row r="199" spans="1:7" x14ac:dyDescent="0.5">
      <c r="A199" t="s">
        <v>10</v>
      </c>
      <c r="B199" t="s">
        <v>11</v>
      </c>
      <c r="C199" t="s">
        <v>9</v>
      </c>
      <c r="D199">
        <v>3598</v>
      </c>
      <c r="E199">
        <v>81</v>
      </c>
      <c r="F199">
        <v>14.49</v>
      </c>
      <c r="G199">
        <v>1173.69</v>
      </c>
    </row>
    <row r="200" spans="1:7" x14ac:dyDescent="0.5">
      <c r="A200" t="s">
        <v>7</v>
      </c>
      <c r="B200" t="s">
        <v>11</v>
      </c>
      <c r="C200" t="s">
        <v>24</v>
      </c>
      <c r="D200">
        <v>6853</v>
      </c>
      <c r="E200">
        <v>372</v>
      </c>
      <c r="F200">
        <v>9.77</v>
      </c>
      <c r="G200">
        <v>3634.44</v>
      </c>
    </row>
    <row r="201" spans="1:7" x14ac:dyDescent="0.5">
      <c r="A201" t="s">
        <v>7</v>
      </c>
      <c r="B201" t="s">
        <v>11</v>
      </c>
      <c r="C201" t="s">
        <v>31</v>
      </c>
      <c r="D201">
        <v>4725</v>
      </c>
      <c r="E201">
        <v>174</v>
      </c>
      <c r="F201">
        <v>8.7899999999999991</v>
      </c>
      <c r="G201">
        <v>1529.4599999999998</v>
      </c>
    </row>
    <row r="202" spans="1:7" x14ac:dyDescent="0.5">
      <c r="A202" t="s">
        <v>15</v>
      </c>
      <c r="B202" t="s">
        <v>16</v>
      </c>
      <c r="C202" t="s">
        <v>12</v>
      </c>
      <c r="D202">
        <v>10304</v>
      </c>
      <c r="E202">
        <v>84</v>
      </c>
      <c r="F202">
        <v>8.65</v>
      </c>
      <c r="G202">
        <v>726.6</v>
      </c>
    </row>
    <row r="203" spans="1:7" x14ac:dyDescent="0.5">
      <c r="A203" t="s">
        <v>15</v>
      </c>
      <c r="B203" t="s">
        <v>32</v>
      </c>
      <c r="C203" t="s">
        <v>31</v>
      </c>
      <c r="D203">
        <v>1274</v>
      </c>
      <c r="E203">
        <v>225</v>
      </c>
      <c r="F203">
        <v>8.7899999999999991</v>
      </c>
      <c r="G203">
        <v>1977.7499999999998</v>
      </c>
    </row>
    <row r="204" spans="1:7" x14ac:dyDescent="0.5">
      <c r="A204" t="s">
        <v>27</v>
      </c>
      <c r="B204" t="s">
        <v>16</v>
      </c>
      <c r="C204" t="s">
        <v>9</v>
      </c>
      <c r="D204">
        <v>1526</v>
      </c>
      <c r="E204">
        <v>105</v>
      </c>
      <c r="F204">
        <v>14.49</v>
      </c>
      <c r="G204">
        <v>1521.45</v>
      </c>
    </row>
    <row r="205" spans="1:7" x14ac:dyDescent="0.5">
      <c r="A205" t="s">
        <v>7</v>
      </c>
      <c r="B205" t="s">
        <v>19</v>
      </c>
      <c r="C205" t="s">
        <v>42</v>
      </c>
      <c r="D205">
        <v>3101</v>
      </c>
      <c r="E205">
        <v>225</v>
      </c>
      <c r="F205">
        <v>10.38</v>
      </c>
      <c r="G205">
        <v>2335.5</v>
      </c>
    </row>
    <row r="206" spans="1:7" x14ac:dyDescent="0.5">
      <c r="A206" t="s">
        <v>28</v>
      </c>
      <c r="B206" t="s">
        <v>8</v>
      </c>
      <c r="C206" t="s">
        <v>26</v>
      </c>
      <c r="D206">
        <v>1057</v>
      </c>
      <c r="E206">
        <v>54</v>
      </c>
      <c r="F206">
        <v>11.7</v>
      </c>
      <c r="G206">
        <v>631.79999999999995</v>
      </c>
    </row>
    <row r="207" spans="1:7" x14ac:dyDescent="0.5">
      <c r="A207" t="s">
        <v>25</v>
      </c>
      <c r="B207" t="s">
        <v>8</v>
      </c>
      <c r="C207" t="s">
        <v>44</v>
      </c>
      <c r="D207">
        <v>5306</v>
      </c>
      <c r="E207">
        <v>0</v>
      </c>
      <c r="F207">
        <v>5.6</v>
      </c>
      <c r="G207">
        <v>0</v>
      </c>
    </row>
    <row r="208" spans="1:7" x14ac:dyDescent="0.5">
      <c r="A208" t="s">
        <v>27</v>
      </c>
      <c r="B208" t="s">
        <v>19</v>
      </c>
      <c r="C208" t="s">
        <v>40</v>
      </c>
      <c r="D208">
        <v>4018</v>
      </c>
      <c r="E208">
        <v>171</v>
      </c>
      <c r="F208">
        <v>4.97</v>
      </c>
      <c r="G208">
        <v>849.87</v>
      </c>
    </row>
    <row r="209" spans="1:7" x14ac:dyDescent="0.5">
      <c r="A209" t="s">
        <v>13</v>
      </c>
      <c r="B209" t="s">
        <v>32</v>
      </c>
      <c r="C209" t="s">
        <v>31</v>
      </c>
      <c r="D209">
        <v>938</v>
      </c>
      <c r="E209">
        <v>189</v>
      </c>
      <c r="F209">
        <v>8.7899999999999991</v>
      </c>
      <c r="G209">
        <v>1661.31</v>
      </c>
    </row>
    <row r="210" spans="1:7" x14ac:dyDescent="0.5">
      <c r="A210" t="s">
        <v>25</v>
      </c>
      <c r="B210" t="s">
        <v>22</v>
      </c>
      <c r="C210" t="s">
        <v>17</v>
      </c>
      <c r="D210">
        <v>1778</v>
      </c>
      <c r="E210">
        <v>270</v>
      </c>
      <c r="F210">
        <v>6.47</v>
      </c>
      <c r="G210">
        <v>1746.8999999999999</v>
      </c>
    </row>
    <row r="211" spans="1:7" x14ac:dyDescent="0.5">
      <c r="A211" t="s">
        <v>18</v>
      </c>
      <c r="B211" t="s">
        <v>19</v>
      </c>
      <c r="C211" t="s">
        <v>9</v>
      </c>
      <c r="D211">
        <v>1638</v>
      </c>
      <c r="E211">
        <v>63</v>
      </c>
      <c r="F211">
        <v>14.49</v>
      </c>
      <c r="G211">
        <v>912.87</v>
      </c>
    </row>
    <row r="212" spans="1:7" x14ac:dyDescent="0.5">
      <c r="A212" t="s">
        <v>15</v>
      </c>
      <c r="B212" t="s">
        <v>22</v>
      </c>
      <c r="C212" t="s">
        <v>20</v>
      </c>
      <c r="D212">
        <v>154</v>
      </c>
      <c r="E212">
        <v>21</v>
      </c>
      <c r="F212">
        <v>13.15</v>
      </c>
      <c r="G212">
        <v>276.15000000000003</v>
      </c>
    </row>
    <row r="213" spans="1:7" x14ac:dyDescent="0.5">
      <c r="A213" t="s">
        <v>25</v>
      </c>
      <c r="B213" t="s">
        <v>8</v>
      </c>
      <c r="C213" t="s">
        <v>24</v>
      </c>
      <c r="D213">
        <v>9835</v>
      </c>
      <c r="E213">
        <v>207</v>
      </c>
      <c r="F213">
        <v>9.77</v>
      </c>
      <c r="G213">
        <v>2022.3899999999999</v>
      </c>
    </row>
    <row r="214" spans="1:7" x14ac:dyDescent="0.5">
      <c r="A214" t="s">
        <v>13</v>
      </c>
      <c r="B214" t="s">
        <v>8</v>
      </c>
      <c r="C214" t="s">
        <v>35</v>
      </c>
      <c r="D214">
        <v>7273</v>
      </c>
      <c r="E214">
        <v>96</v>
      </c>
      <c r="F214">
        <v>10.62</v>
      </c>
      <c r="G214">
        <v>1019.52</v>
      </c>
    </row>
    <row r="215" spans="1:7" x14ac:dyDescent="0.5">
      <c r="A215" t="s">
        <v>27</v>
      </c>
      <c r="B215" t="s">
        <v>19</v>
      </c>
      <c r="C215" t="s">
        <v>24</v>
      </c>
      <c r="D215">
        <v>6909</v>
      </c>
      <c r="E215">
        <v>81</v>
      </c>
      <c r="F215">
        <v>9.77</v>
      </c>
      <c r="G215">
        <v>791.37</v>
      </c>
    </row>
    <row r="216" spans="1:7" x14ac:dyDescent="0.5">
      <c r="A216" t="s">
        <v>13</v>
      </c>
      <c r="B216" t="s">
        <v>19</v>
      </c>
      <c r="C216" t="s">
        <v>40</v>
      </c>
      <c r="D216">
        <v>3920</v>
      </c>
      <c r="E216">
        <v>306</v>
      </c>
      <c r="F216">
        <v>4.97</v>
      </c>
      <c r="G216">
        <v>1520.82</v>
      </c>
    </row>
    <row r="217" spans="1:7" x14ac:dyDescent="0.5">
      <c r="A217" t="s">
        <v>37</v>
      </c>
      <c r="B217" t="s">
        <v>19</v>
      </c>
      <c r="C217" t="s">
        <v>43</v>
      </c>
      <c r="D217">
        <v>4858</v>
      </c>
      <c r="E217">
        <v>279</v>
      </c>
      <c r="F217">
        <v>9</v>
      </c>
      <c r="G217">
        <v>2511</v>
      </c>
    </row>
    <row r="218" spans="1:7" x14ac:dyDescent="0.5">
      <c r="A218" t="s">
        <v>28</v>
      </c>
      <c r="B218" t="s">
        <v>22</v>
      </c>
      <c r="C218" t="s">
        <v>14</v>
      </c>
      <c r="D218">
        <v>3549</v>
      </c>
      <c r="E218">
        <v>3</v>
      </c>
      <c r="F218">
        <v>11.88</v>
      </c>
      <c r="G218">
        <v>35.64</v>
      </c>
    </row>
    <row r="219" spans="1:7" x14ac:dyDescent="0.5">
      <c r="A219" t="s">
        <v>25</v>
      </c>
      <c r="B219" t="s">
        <v>19</v>
      </c>
      <c r="C219" t="s">
        <v>41</v>
      </c>
      <c r="D219">
        <v>966</v>
      </c>
      <c r="E219">
        <v>198</v>
      </c>
      <c r="F219">
        <v>16.73</v>
      </c>
      <c r="G219">
        <v>3312.54</v>
      </c>
    </row>
    <row r="220" spans="1:7" x14ac:dyDescent="0.5">
      <c r="A220" t="s">
        <v>27</v>
      </c>
      <c r="B220" t="s">
        <v>19</v>
      </c>
      <c r="C220" t="s">
        <v>17</v>
      </c>
      <c r="D220">
        <v>385</v>
      </c>
      <c r="E220">
        <v>249</v>
      </c>
      <c r="F220">
        <v>6.47</v>
      </c>
      <c r="G220">
        <v>1611.03</v>
      </c>
    </row>
    <row r="221" spans="1:7" x14ac:dyDescent="0.5">
      <c r="A221" t="s">
        <v>18</v>
      </c>
      <c r="B221" t="s">
        <v>32</v>
      </c>
      <c r="C221" t="s">
        <v>31</v>
      </c>
      <c r="D221">
        <v>2219</v>
      </c>
      <c r="E221">
        <v>75</v>
      </c>
      <c r="F221">
        <v>8.7899999999999991</v>
      </c>
      <c r="G221">
        <v>659.24999999999989</v>
      </c>
    </row>
    <row r="222" spans="1:7" x14ac:dyDescent="0.5">
      <c r="A222" t="s">
        <v>13</v>
      </c>
      <c r="B222" t="s">
        <v>16</v>
      </c>
      <c r="C222" t="s">
        <v>12</v>
      </c>
      <c r="D222">
        <v>2954</v>
      </c>
      <c r="E222">
        <v>189</v>
      </c>
      <c r="F222">
        <v>8.65</v>
      </c>
      <c r="G222">
        <v>1634.8500000000001</v>
      </c>
    </row>
    <row r="223" spans="1:7" x14ac:dyDescent="0.5">
      <c r="A223" t="s">
        <v>25</v>
      </c>
      <c r="B223" t="s">
        <v>16</v>
      </c>
      <c r="C223" t="s">
        <v>12</v>
      </c>
      <c r="D223">
        <v>280</v>
      </c>
      <c r="E223">
        <v>87</v>
      </c>
      <c r="F223">
        <v>8.65</v>
      </c>
      <c r="G223">
        <v>752.55000000000007</v>
      </c>
    </row>
    <row r="224" spans="1:7" x14ac:dyDescent="0.5">
      <c r="A224" t="s">
        <v>15</v>
      </c>
      <c r="B224" t="s">
        <v>16</v>
      </c>
      <c r="C224" t="s">
        <v>9</v>
      </c>
      <c r="D224">
        <v>6118</v>
      </c>
      <c r="E224">
        <v>174</v>
      </c>
      <c r="F224">
        <v>14.49</v>
      </c>
      <c r="G224">
        <v>2521.2600000000002</v>
      </c>
    </row>
    <row r="225" spans="1:7" x14ac:dyDescent="0.5">
      <c r="A225" t="s">
        <v>28</v>
      </c>
      <c r="B225" t="s">
        <v>19</v>
      </c>
      <c r="C225" t="s">
        <v>39</v>
      </c>
      <c r="D225">
        <v>4802</v>
      </c>
      <c r="E225">
        <v>36</v>
      </c>
      <c r="F225">
        <v>11.73</v>
      </c>
      <c r="G225">
        <v>422.28000000000003</v>
      </c>
    </row>
    <row r="226" spans="1:7" x14ac:dyDescent="0.5">
      <c r="A226" t="s">
        <v>13</v>
      </c>
      <c r="B226" t="s">
        <v>22</v>
      </c>
      <c r="C226" t="s">
        <v>40</v>
      </c>
      <c r="D226">
        <v>4137</v>
      </c>
      <c r="E226">
        <v>60</v>
      </c>
      <c r="F226">
        <v>4.97</v>
      </c>
      <c r="G226">
        <v>298.2</v>
      </c>
    </row>
    <row r="227" spans="1:7" x14ac:dyDescent="0.5">
      <c r="A227" t="s">
        <v>29</v>
      </c>
      <c r="B227" t="s">
        <v>11</v>
      </c>
      <c r="C227" t="s">
        <v>36</v>
      </c>
      <c r="D227">
        <v>2023</v>
      </c>
      <c r="E227">
        <v>78</v>
      </c>
      <c r="F227">
        <v>6.49</v>
      </c>
      <c r="G227">
        <v>506.22</v>
      </c>
    </row>
    <row r="228" spans="1:7" x14ac:dyDescent="0.5">
      <c r="A228" t="s">
        <v>13</v>
      </c>
      <c r="B228" t="s">
        <v>16</v>
      </c>
      <c r="C228" t="s">
        <v>9</v>
      </c>
      <c r="D228">
        <v>9051</v>
      </c>
      <c r="E228">
        <v>57</v>
      </c>
      <c r="F228">
        <v>14.49</v>
      </c>
      <c r="G228">
        <v>825.93000000000006</v>
      </c>
    </row>
    <row r="229" spans="1:7" x14ac:dyDescent="0.5">
      <c r="A229" t="s">
        <v>13</v>
      </c>
      <c r="B229" t="s">
        <v>8</v>
      </c>
      <c r="C229" t="s">
        <v>42</v>
      </c>
      <c r="D229">
        <v>2919</v>
      </c>
      <c r="E229">
        <v>45</v>
      </c>
      <c r="F229">
        <v>10.38</v>
      </c>
      <c r="G229">
        <v>467.1</v>
      </c>
    </row>
    <row r="230" spans="1:7" x14ac:dyDescent="0.5">
      <c r="A230" t="s">
        <v>15</v>
      </c>
      <c r="B230" t="s">
        <v>22</v>
      </c>
      <c r="C230" t="s">
        <v>24</v>
      </c>
      <c r="D230">
        <v>5915</v>
      </c>
      <c r="E230">
        <v>3</v>
      </c>
      <c r="F230">
        <v>9.77</v>
      </c>
      <c r="G230">
        <v>29.31</v>
      </c>
    </row>
    <row r="231" spans="1:7" x14ac:dyDescent="0.5">
      <c r="A231" t="s">
        <v>37</v>
      </c>
      <c r="B231" t="s">
        <v>11</v>
      </c>
      <c r="C231" t="s">
        <v>39</v>
      </c>
      <c r="D231">
        <v>2562</v>
      </c>
      <c r="E231">
        <v>6</v>
      </c>
      <c r="F231">
        <v>11.73</v>
      </c>
      <c r="G231">
        <v>70.38</v>
      </c>
    </row>
    <row r="232" spans="1:7" x14ac:dyDescent="0.5">
      <c r="A232" t="s">
        <v>27</v>
      </c>
      <c r="B232" t="s">
        <v>8</v>
      </c>
      <c r="C232" t="s">
        <v>20</v>
      </c>
      <c r="D232">
        <v>8813</v>
      </c>
      <c r="E232">
        <v>21</v>
      </c>
      <c r="F232">
        <v>13.15</v>
      </c>
      <c r="G232">
        <v>276.15000000000003</v>
      </c>
    </row>
    <row r="233" spans="1:7" x14ac:dyDescent="0.5">
      <c r="A233" t="s">
        <v>27</v>
      </c>
      <c r="B233" t="s">
        <v>16</v>
      </c>
      <c r="C233" t="s">
        <v>17</v>
      </c>
      <c r="D233">
        <v>6111</v>
      </c>
      <c r="E233">
        <v>3</v>
      </c>
      <c r="F233">
        <v>6.47</v>
      </c>
      <c r="G233">
        <v>19.41</v>
      </c>
    </row>
    <row r="234" spans="1:7" x14ac:dyDescent="0.5">
      <c r="A234" t="s">
        <v>10</v>
      </c>
      <c r="B234" t="s">
        <v>32</v>
      </c>
      <c r="C234" t="s">
        <v>23</v>
      </c>
      <c r="D234">
        <v>3507</v>
      </c>
      <c r="E234">
        <v>288</v>
      </c>
      <c r="F234">
        <v>5.79</v>
      </c>
      <c r="G234">
        <v>1667.52</v>
      </c>
    </row>
    <row r="235" spans="1:7" x14ac:dyDescent="0.5">
      <c r="A235" t="s">
        <v>18</v>
      </c>
      <c r="B235" t="s">
        <v>16</v>
      </c>
      <c r="C235" t="s">
        <v>33</v>
      </c>
      <c r="D235">
        <v>4319</v>
      </c>
      <c r="E235">
        <v>30</v>
      </c>
      <c r="F235">
        <v>9.33</v>
      </c>
      <c r="G235">
        <v>279.89999999999998</v>
      </c>
    </row>
    <row r="236" spans="1:7" x14ac:dyDescent="0.5">
      <c r="A236" t="s">
        <v>7</v>
      </c>
      <c r="B236" t="s">
        <v>22</v>
      </c>
      <c r="C236" t="s">
        <v>44</v>
      </c>
      <c r="D236">
        <v>609</v>
      </c>
      <c r="E236">
        <v>87</v>
      </c>
      <c r="F236">
        <v>5.6</v>
      </c>
      <c r="G236">
        <v>487.2</v>
      </c>
    </row>
    <row r="237" spans="1:7" x14ac:dyDescent="0.5">
      <c r="A237" t="s">
        <v>7</v>
      </c>
      <c r="B237" t="s">
        <v>19</v>
      </c>
      <c r="C237" t="s">
        <v>41</v>
      </c>
      <c r="D237">
        <v>6370</v>
      </c>
      <c r="E237">
        <v>30</v>
      </c>
      <c r="F237">
        <v>16.73</v>
      </c>
      <c r="G237">
        <v>501.90000000000003</v>
      </c>
    </row>
    <row r="238" spans="1:7" x14ac:dyDescent="0.5">
      <c r="A238" t="s">
        <v>27</v>
      </c>
      <c r="B238" t="s">
        <v>22</v>
      </c>
      <c r="C238" t="s">
        <v>38</v>
      </c>
      <c r="D238">
        <v>5474</v>
      </c>
      <c r="E238">
        <v>168</v>
      </c>
      <c r="F238">
        <v>7.64</v>
      </c>
      <c r="G238">
        <v>1283.52</v>
      </c>
    </row>
    <row r="239" spans="1:7" x14ac:dyDescent="0.5">
      <c r="A239" t="s">
        <v>7</v>
      </c>
      <c r="B239" t="s">
        <v>16</v>
      </c>
      <c r="C239" t="s">
        <v>41</v>
      </c>
      <c r="D239">
        <v>3164</v>
      </c>
      <c r="E239">
        <v>306</v>
      </c>
      <c r="F239">
        <v>16.73</v>
      </c>
      <c r="G239">
        <v>5119.38</v>
      </c>
    </row>
    <row r="240" spans="1:7" x14ac:dyDescent="0.5">
      <c r="A240" t="s">
        <v>18</v>
      </c>
      <c r="B240" t="s">
        <v>11</v>
      </c>
      <c r="C240" t="s">
        <v>14</v>
      </c>
      <c r="D240">
        <v>1302</v>
      </c>
      <c r="E240">
        <v>402</v>
      </c>
      <c r="F240">
        <v>11.88</v>
      </c>
      <c r="G240">
        <v>4775.76</v>
      </c>
    </row>
    <row r="241" spans="1:7" x14ac:dyDescent="0.5">
      <c r="A241" t="s">
        <v>29</v>
      </c>
      <c r="B241" t="s">
        <v>8</v>
      </c>
      <c r="C241" t="s">
        <v>42</v>
      </c>
      <c r="D241">
        <v>7308</v>
      </c>
      <c r="E241">
        <v>327</v>
      </c>
      <c r="F241">
        <v>10.38</v>
      </c>
      <c r="G241">
        <v>3394.26</v>
      </c>
    </row>
    <row r="242" spans="1:7" x14ac:dyDescent="0.5">
      <c r="A242" t="s">
        <v>7</v>
      </c>
      <c r="B242" t="s">
        <v>8</v>
      </c>
      <c r="C242" t="s">
        <v>41</v>
      </c>
      <c r="D242">
        <v>6132</v>
      </c>
      <c r="E242">
        <v>93</v>
      </c>
      <c r="F242">
        <v>16.73</v>
      </c>
      <c r="G242">
        <v>1555.89</v>
      </c>
    </row>
    <row r="243" spans="1:7" x14ac:dyDescent="0.5">
      <c r="A243" t="s">
        <v>37</v>
      </c>
      <c r="B243" t="s">
        <v>11</v>
      </c>
      <c r="C243" t="s">
        <v>26</v>
      </c>
      <c r="D243">
        <v>3472</v>
      </c>
      <c r="E243">
        <v>96</v>
      </c>
      <c r="F243">
        <v>11.7</v>
      </c>
      <c r="G243">
        <v>1123.1999999999998</v>
      </c>
    </row>
    <row r="244" spans="1:7" x14ac:dyDescent="0.5">
      <c r="A244" t="s">
        <v>10</v>
      </c>
      <c r="B244" t="s">
        <v>19</v>
      </c>
      <c r="C244" t="s">
        <v>17</v>
      </c>
      <c r="D244">
        <v>9660</v>
      </c>
      <c r="E244">
        <v>27</v>
      </c>
      <c r="F244">
        <v>6.47</v>
      </c>
      <c r="G244">
        <v>174.69</v>
      </c>
    </row>
    <row r="245" spans="1:7" x14ac:dyDescent="0.5">
      <c r="A245" t="s">
        <v>13</v>
      </c>
      <c r="B245" t="s">
        <v>22</v>
      </c>
      <c r="C245" t="s">
        <v>44</v>
      </c>
      <c r="D245">
        <v>2436</v>
      </c>
      <c r="E245">
        <v>99</v>
      </c>
      <c r="F245">
        <v>5.6</v>
      </c>
      <c r="G245">
        <v>554.4</v>
      </c>
    </row>
    <row r="246" spans="1:7" x14ac:dyDescent="0.5">
      <c r="A246" t="s">
        <v>13</v>
      </c>
      <c r="B246" t="s">
        <v>22</v>
      </c>
      <c r="C246" t="s">
        <v>21</v>
      </c>
      <c r="D246">
        <v>9506</v>
      </c>
      <c r="E246">
        <v>87</v>
      </c>
      <c r="F246">
        <v>12.37</v>
      </c>
      <c r="G246">
        <v>1076.1899999999998</v>
      </c>
    </row>
    <row r="247" spans="1:7" x14ac:dyDescent="0.5">
      <c r="A247" t="s">
        <v>37</v>
      </c>
      <c r="B247" t="s">
        <v>8</v>
      </c>
      <c r="C247" t="s">
        <v>43</v>
      </c>
      <c r="D247">
        <v>245</v>
      </c>
      <c r="E247">
        <v>288</v>
      </c>
      <c r="F247">
        <v>9</v>
      </c>
      <c r="G247">
        <v>2592</v>
      </c>
    </row>
    <row r="248" spans="1:7" x14ac:dyDescent="0.5">
      <c r="A248" t="s">
        <v>10</v>
      </c>
      <c r="B248" t="s">
        <v>11</v>
      </c>
      <c r="C248" t="s">
        <v>35</v>
      </c>
      <c r="D248">
        <v>2702</v>
      </c>
      <c r="E248">
        <v>363</v>
      </c>
      <c r="F248">
        <v>10.62</v>
      </c>
      <c r="G248">
        <v>3855.0599999999995</v>
      </c>
    </row>
    <row r="249" spans="1:7" x14ac:dyDescent="0.5">
      <c r="A249" t="s">
        <v>37</v>
      </c>
      <c r="B249" t="s">
        <v>32</v>
      </c>
      <c r="C249" t="s">
        <v>30</v>
      </c>
      <c r="D249">
        <v>700</v>
      </c>
      <c r="E249">
        <v>87</v>
      </c>
      <c r="F249">
        <v>3.11</v>
      </c>
      <c r="G249">
        <v>270.57</v>
      </c>
    </row>
    <row r="250" spans="1:7" x14ac:dyDescent="0.5">
      <c r="A250" t="s">
        <v>18</v>
      </c>
      <c r="B250" t="s">
        <v>32</v>
      </c>
      <c r="C250" t="s">
        <v>30</v>
      </c>
      <c r="D250">
        <v>3759</v>
      </c>
      <c r="E250">
        <v>150</v>
      </c>
      <c r="F250">
        <v>3.11</v>
      </c>
      <c r="G250">
        <v>466.5</v>
      </c>
    </row>
    <row r="251" spans="1:7" x14ac:dyDescent="0.5">
      <c r="A251" t="s">
        <v>28</v>
      </c>
      <c r="B251" t="s">
        <v>11</v>
      </c>
      <c r="C251" t="s">
        <v>30</v>
      </c>
      <c r="D251">
        <v>1589</v>
      </c>
      <c r="E251">
        <v>303</v>
      </c>
      <c r="F251">
        <v>3.11</v>
      </c>
      <c r="G251">
        <v>942.32999999999993</v>
      </c>
    </row>
    <row r="252" spans="1:7" x14ac:dyDescent="0.5">
      <c r="A252" t="s">
        <v>25</v>
      </c>
      <c r="B252" t="s">
        <v>11</v>
      </c>
      <c r="C252" t="s">
        <v>42</v>
      </c>
      <c r="D252">
        <v>5194</v>
      </c>
      <c r="E252">
        <v>288</v>
      </c>
      <c r="F252">
        <v>10.38</v>
      </c>
      <c r="G252">
        <v>2989.44</v>
      </c>
    </row>
    <row r="253" spans="1:7" x14ac:dyDescent="0.5">
      <c r="A253" t="s">
        <v>37</v>
      </c>
      <c r="B253" t="s">
        <v>16</v>
      </c>
      <c r="C253" t="s">
        <v>33</v>
      </c>
      <c r="D253">
        <v>945</v>
      </c>
      <c r="E253">
        <v>75</v>
      </c>
      <c r="F253">
        <v>9.33</v>
      </c>
      <c r="G253">
        <v>699.75</v>
      </c>
    </row>
    <row r="254" spans="1:7" x14ac:dyDescent="0.5">
      <c r="A254" t="s">
        <v>7</v>
      </c>
      <c r="B254" t="s">
        <v>22</v>
      </c>
      <c r="C254" t="s">
        <v>23</v>
      </c>
      <c r="D254">
        <v>1988</v>
      </c>
      <c r="E254">
        <v>39</v>
      </c>
      <c r="F254">
        <v>5.79</v>
      </c>
      <c r="G254">
        <v>225.81</v>
      </c>
    </row>
    <row r="255" spans="1:7" x14ac:dyDescent="0.5">
      <c r="A255" t="s">
        <v>18</v>
      </c>
      <c r="B255" t="s">
        <v>32</v>
      </c>
      <c r="C255" t="s">
        <v>12</v>
      </c>
      <c r="D255">
        <v>6734</v>
      </c>
      <c r="E255">
        <v>123</v>
      </c>
      <c r="F255">
        <v>8.65</v>
      </c>
      <c r="G255">
        <v>1063.95</v>
      </c>
    </row>
    <row r="256" spans="1:7" x14ac:dyDescent="0.5">
      <c r="A256" t="s">
        <v>7</v>
      </c>
      <c r="B256" t="s">
        <v>16</v>
      </c>
      <c r="C256" t="s">
        <v>14</v>
      </c>
      <c r="D256">
        <v>217</v>
      </c>
      <c r="E256">
        <v>36</v>
      </c>
      <c r="F256">
        <v>11.88</v>
      </c>
      <c r="G256">
        <v>427.68</v>
      </c>
    </row>
    <row r="257" spans="1:7" x14ac:dyDescent="0.5">
      <c r="A257" t="s">
        <v>27</v>
      </c>
      <c r="B257" t="s">
        <v>32</v>
      </c>
      <c r="C257" t="s">
        <v>24</v>
      </c>
      <c r="D257">
        <v>6279</v>
      </c>
      <c r="E257">
        <v>237</v>
      </c>
      <c r="F257">
        <v>9.77</v>
      </c>
      <c r="G257">
        <v>2315.4899999999998</v>
      </c>
    </row>
    <row r="258" spans="1:7" x14ac:dyDescent="0.5">
      <c r="A258" t="s">
        <v>7</v>
      </c>
      <c r="B258" t="s">
        <v>16</v>
      </c>
      <c r="C258" t="s">
        <v>33</v>
      </c>
      <c r="D258">
        <v>4424</v>
      </c>
      <c r="E258">
        <v>201</v>
      </c>
      <c r="F258">
        <v>9.33</v>
      </c>
      <c r="G258">
        <v>1875.33</v>
      </c>
    </row>
    <row r="259" spans="1:7" x14ac:dyDescent="0.5">
      <c r="A259" t="s">
        <v>28</v>
      </c>
      <c r="B259" t="s">
        <v>16</v>
      </c>
      <c r="C259" t="s">
        <v>30</v>
      </c>
      <c r="D259">
        <v>189</v>
      </c>
      <c r="E259">
        <v>48</v>
      </c>
      <c r="F259">
        <v>3.11</v>
      </c>
      <c r="G259">
        <v>149.28</v>
      </c>
    </row>
    <row r="260" spans="1:7" x14ac:dyDescent="0.5">
      <c r="A260" t="s">
        <v>27</v>
      </c>
      <c r="B260" t="s">
        <v>11</v>
      </c>
      <c r="C260" t="s">
        <v>24</v>
      </c>
      <c r="D260">
        <v>490</v>
      </c>
      <c r="E260">
        <v>84</v>
      </c>
      <c r="F260">
        <v>9.77</v>
      </c>
      <c r="G260">
        <v>820.68</v>
      </c>
    </row>
    <row r="261" spans="1:7" x14ac:dyDescent="0.5">
      <c r="A261" t="s">
        <v>10</v>
      </c>
      <c r="B261" t="s">
        <v>8</v>
      </c>
      <c r="C261" t="s">
        <v>43</v>
      </c>
      <c r="D261">
        <v>434</v>
      </c>
      <c r="E261">
        <v>87</v>
      </c>
      <c r="F261">
        <v>9</v>
      </c>
      <c r="G261">
        <v>783</v>
      </c>
    </row>
    <row r="262" spans="1:7" x14ac:dyDescent="0.5">
      <c r="A262" t="s">
        <v>25</v>
      </c>
      <c r="B262" t="s">
        <v>22</v>
      </c>
      <c r="C262" t="s">
        <v>9</v>
      </c>
      <c r="D262">
        <v>10129</v>
      </c>
      <c r="E262">
        <v>312</v>
      </c>
      <c r="F262">
        <v>14.49</v>
      </c>
      <c r="G262">
        <v>4520.88</v>
      </c>
    </row>
    <row r="263" spans="1:7" x14ac:dyDescent="0.5">
      <c r="A263" t="s">
        <v>29</v>
      </c>
      <c r="B263" t="s">
        <v>19</v>
      </c>
      <c r="C263" t="s">
        <v>42</v>
      </c>
      <c r="D263">
        <v>1652</v>
      </c>
      <c r="E263">
        <v>102</v>
      </c>
      <c r="F263">
        <v>10.38</v>
      </c>
      <c r="G263">
        <v>1058.76</v>
      </c>
    </row>
    <row r="264" spans="1:7" x14ac:dyDescent="0.5">
      <c r="A264" t="s">
        <v>10</v>
      </c>
      <c r="B264" t="s">
        <v>22</v>
      </c>
      <c r="C264" t="s">
        <v>43</v>
      </c>
      <c r="D264">
        <v>6433</v>
      </c>
      <c r="E264">
        <v>78</v>
      </c>
      <c r="F264">
        <v>9</v>
      </c>
      <c r="G264">
        <v>702</v>
      </c>
    </row>
    <row r="265" spans="1:7" x14ac:dyDescent="0.5">
      <c r="A265" t="s">
        <v>29</v>
      </c>
      <c r="B265" t="s">
        <v>32</v>
      </c>
      <c r="C265" t="s">
        <v>36</v>
      </c>
      <c r="D265">
        <v>2212</v>
      </c>
      <c r="E265">
        <v>117</v>
      </c>
      <c r="F265">
        <v>6.49</v>
      </c>
      <c r="G265">
        <v>759.33</v>
      </c>
    </row>
    <row r="266" spans="1:7" x14ac:dyDescent="0.5">
      <c r="A266" t="s">
        <v>15</v>
      </c>
      <c r="B266" t="s">
        <v>11</v>
      </c>
      <c r="C266" t="s">
        <v>38</v>
      </c>
      <c r="D266">
        <v>609</v>
      </c>
      <c r="E266">
        <v>99</v>
      </c>
      <c r="F266">
        <v>7.64</v>
      </c>
      <c r="G266">
        <v>756.36</v>
      </c>
    </row>
    <row r="267" spans="1:7" x14ac:dyDescent="0.5">
      <c r="A267" t="s">
        <v>7</v>
      </c>
      <c r="B267" t="s">
        <v>11</v>
      </c>
      <c r="C267" t="s">
        <v>40</v>
      </c>
      <c r="D267">
        <v>1638</v>
      </c>
      <c r="E267">
        <v>48</v>
      </c>
      <c r="F267">
        <v>4.97</v>
      </c>
      <c r="G267">
        <v>238.56</v>
      </c>
    </row>
    <row r="268" spans="1:7" x14ac:dyDescent="0.5">
      <c r="A268" t="s">
        <v>25</v>
      </c>
      <c r="B268" t="s">
        <v>32</v>
      </c>
      <c r="C268" t="s">
        <v>39</v>
      </c>
      <c r="D268">
        <v>3829</v>
      </c>
      <c r="E268">
        <v>24</v>
      </c>
      <c r="F268">
        <v>11.73</v>
      </c>
      <c r="G268">
        <v>281.52</v>
      </c>
    </row>
    <row r="269" spans="1:7" x14ac:dyDescent="0.5">
      <c r="A269" t="s">
        <v>7</v>
      </c>
      <c r="B269" t="s">
        <v>19</v>
      </c>
      <c r="C269" t="s">
        <v>39</v>
      </c>
      <c r="D269">
        <v>5775</v>
      </c>
      <c r="E269">
        <v>42</v>
      </c>
      <c r="F269">
        <v>11.73</v>
      </c>
      <c r="G269">
        <v>492.66</v>
      </c>
    </row>
    <row r="270" spans="1:7" x14ac:dyDescent="0.5">
      <c r="A270" t="s">
        <v>18</v>
      </c>
      <c r="B270" t="s">
        <v>11</v>
      </c>
      <c r="C270" t="s">
        <v>35</v>
      </c>
      <c r="D270">
        <v>1071</v>
      </c>
      <c r="E270">
        <v>270</v>
      </c>
      <c r="F270">
        <v>10.62</v>
      </c>
      <c r="G270">
        <v>2867.3999999999996</v>
      </c>
    </row>
    <row r="271" spans="1:7" x14ac:dyDescent="0.5">
      <c r="A271" t="s">
        <v>10</v>
      </c>
      <c r="B271" t="s">
        <v>16</v>
      </c>
      <c r="C271" t="s">
        <v>36</v>
      </c>
      <c r="D271">
        <v>5019</v>
      </c>
      <c r="E271">
        <v>150</v>
      </c>
      <c r="F271">
        <v>6.49</v>
      </c>
      <c r="G271">
        <v>973.5</v>
      </c>
    </row>
    <row r="272" spans="1:7" x14ac:dyDescent="0.5">
      <c r="A272" t="s">
        <v>28</v>
      </c>
      <c r="B272" t="s">
        <v>8</v>
      </c>
      <c r="C272" t="s">
        <v>39</v>
      </c>
      <c r="D272">
        <v>2863</v>
      </c>
      <c r="E272">
        <v>42</v>
      </c>
      <c r="F272">
        <v>11.73</v>
      </c>
      <c r="G272">
        <v>492.66</v>
      </c>
    </row>
    <row r="273" spans="1:7" x14ac:dyDescent="0.5">
      <c r="A273" t="s">
        <v>7</v>
      </c>
      <c r="B273" t="s">
        <v>11</v>
      </c>
      <c r="C273" t="s">
        <v>34</v>
      </c>
      <c r="D273">
        <v>1617</v>
      </c>
      <c r="E273">
        <v>126</v>
      </c>
      <c r="F273">
        <v>7.16</v>
      </c>
      <c r="G273">
        <v>902.16</v>
      </c>
    </row>
    <row r="274" spans="1:7" x14ac:dyDescent="0.5">
      <c r="A274" t="s">
        <v>18</v>
      </c>
      <c r="B274" t="s">
        <v>8</v>
      </c>
      <c r="C274" t="s">
        <v>44</v>
      </c>
      <c r="D274">
        <v>6818</v>
      </c>
      <c r="E274">
        <v>6</v>
      </c>
      <c r="F274">
        <v>5.6</v>
      </c>
      <c r="G274">
        <v>33.599999999999994</v>
      </c>
    </row>
    <row r="275" spans="1:7" x14ac:dyDescent="0.5">
      <c r="A275" t="s">
        <v>29</v>
      </c>
      <c r="B275" t="s">
        <v>11</v>
      </c>
      <c r="C275" t="s">
        <v>39</v>
      </c>
      <c r="D275">
        <v>6657</v>
      </c>
      <c r="E275">
        <v>276</v>
      </c>
      <c r="F275">
        <v>11.73</v>
      </c>
      <c r="G275">
        <v>3237.48</v>
      </c>
    </row>
    <row r="276" spans="1:7" x14ac:dyDescent="0.5">
      <c r="A276" t="s">
        <v>29</v>
      </c>
      <c r="B276" t="s">
        <v>32</v>
      </c>
      <c r="C276" t="s">
        <v>30</v>
      </c>
      <c r="D276">
        <v>2919</v>
      </c>
      <c r="E276">
        <v>93</v>
      </c>
      <c r="F276">
        <v>3.11</v>
      </c>
      <c r="G276">
        <v>289.22999999999996</v>
      </c>
    </row>
    <row r="277" spans="1:7" x14ac:dyDescent="0.5">
      <c r="A277" t="s">
        <v>28</v>
      </c>
      <c r="B277" t="s">
        <v>16</v>
      </c>
      <c r="C277" t="s">
        <v>23</v>
      </c>
      <c r="D277">
        <v>3094</v>
      </c>
      <c r="E277">
        <v>246</v>
      </c>
      <c r="F277">
        <v>5.79</v>
      </c>
      <c r="G277">
        <v>1424.34</v>
      </c>
    </row>
    <row r="278" spans="1:7" x14ac:dyDescent="0.5">
      <c r="A278" t="s">
        <v>18</v>
      </c>
      <c r="B278" t="s">
        <v>19</v>
      </c>
      <c r="C278" t="s">
        <v>40</v>
      </c>
      <c r="D278">
        <v>2989</v>
      </c>
      <c r="E278">
        <v>3</v>
      </c>
      <c r="F278">
        <v>4.97</v>
      </c>
      <c r="G278">
        <v>14.91</v>
      </c>
    </row>
    <row r="279" spans="1:7" x14ac:dyDescent="0.5">
      <c r="A279" t="s">
        <v>10</v>
      </c>
      <c r="B279" t="s">
        <v>22</v>
      </c>
      <c r="C279" t="s">
        <v>41</v>
      </c>
      <c r="D279">
        <v>2268</v>
      </c>
      <c r="E279">
        <v>63</v>
      </c>
      <c r="F279">
        <v>16.73</v>
      </c>
      <c r="G279">
        <v>1053.99</v>
      </c>
    </row>
    <row r="280" spans="1:7" x14ac:dyDescent="0.5">
      <c r="A280" t="s">
        <v>27</v>
      </c>
      <c r="B280" t="s">
        <v>11</v>
      </c>
      <c r="C280" t="s">
        <v>23</v>
      </c>
      <c r="D280">
        <v>4753</v>
      </c>
      <c r="E280">
        <v>246</v>
      </c>
      <c r="F280">
        <v>5.79</v>
      </c>
      <c r="G280">
        <v>1424.34</v>
      </c>
    </row>
    <row r="281" spans="1:7" x14ac:dyDescent="0.5">
      <c r="A281" t="s">
        <v>28</v>
      </c>
      <c r="B281" t="s">
        <v>32</v>
      </c>
      <c r="C281" t="s">
        <v>38</v>
      </c>
      <c r="D281">
        <v>7511</v>
      </c>
      <c r="E281">
        <v>120</v>
      </c>
      <c r="F281">
        <v>7.64</v>
      </c>
      <c r="G281">
        <v>916.8</v>
      </c>
    </row>
    <row r="282" spans="1:7" x14ac:dyDescent="0.5">
      <c r="A282" t="s">
        <v>28</v>
      </c>
      <c r="B282" t="s">
        <v>22</v>
      </c>
      <c r="C282" t="s">
        <v>23</v>
      </c>
      <c r="D282">
        <v>4326</v>
      </c>
      <c r="E282">
        <v>348</v>
      </c>
      <c r="F282">
        <v>5.79</v>
      </c>
      <c r="G282">
        <v>2014.92</v>
      </c>
    </row>
    <row r="283" spans="1:7" x14ac:dyDescent="0.5">
      <c r="A283" t="s">
        <v>15</v>
      </c>
      <c r="B283" t="s">
        <v>32</v>
      </c>
      <c r="C283" t="s">
        <v>36</v>
      </c>
      <c r="D283">
        <v>4935</v>
      </c>
      <c r="E283">
        <v>126</v>
      </c>
      <c r="F283">
        <v>6.49</v>
      </c>
      <c r="G283">
        <v>817.74</v>
      </c>
    </row>
    <row r="284" spans="1:7" x14ac:dyDescent="0.5">
      <c r="A284" t="s">
        <v>18</v>
      </c>
      <c r="B284" t="s">
        <v>11</v>
      </c>
      <c r="C284" t="s">
        <v>9</v>
      </c>
      <c r="D284">
        <v>4781</v>
      </c>
      <c r="E284">
        <v>123</v>
      </c>
      <c r="F284">
        <v>14.49</v>
      </c>
      <c r="G284">
        <v>1782.27</v>
      </c>
    </row>
    <row r="285" spans="1:7" x14ac:dyDescent="0.5">
      <c r="A285" t="s">
        <v>27</v>
      </c>
      <c r="B285" t="s">
        <v>22</v>
      </c>
      <c r="C285" t="s">
        <v>20</v>
      </c>
      <c r="D285">
        <v>7483</v>
      </c>
      <c r="E285">
        <v>45</v>
      </c>
      <c r="F285">
        <v>13.15</v>
      </c>
      <c r="G285">
        <v>591.75</v>
      </c>
    </row>
    <row r="286" spans="1:7" x14ac:dyDescent="0.5">
      <c r="A286" t="s">
        <v>37</v>
      </c>
      <c r="B286" t="s">
        <v>22</v>
      </c>
      <c r="C286" t="s">
        <v>14</v>
      </c>
      <c r="D286">
        <v>6860</v>
      </c>
      <c r="E286">
        <v>126</v>
      </c>
      <c r="F286">
        <v>11.88</v>
      </c>
      <c r="G286">
        <v>1496.88</v>
      </c>
    </row>
    <row r="287" spans="1:7" x14ac:dyDescent="0.5">
      <c r="A287" t="s">
        <v>7</v>
      </c>
      <c r="B287" t="s">
        <v>8</v>
      </c>
      <c r="C287" t="s">
        <v>34</v>
      </c>
      <c r="D287">
        <v>9002</v>
      </c>
      <c r="E287">
        <v>72</v>
      </c>
      <c r="F287">
        <v>7.16</v>
      </c>
      <c r="G287">
        <v>515.52</v>
      </c>
    </row>
    <row r="288" spans="1:7" x14ac:dyDescent="0.5">
      <c r="A288" t="s">
        <v>18</v>
      </c>
      <c r="B288" t="s">
        <v>16</v>
      </c>
      <c r="C288" t="s">
        <v>34</v>
      </c>
      <c r="D288">
        <v>1400</v>
      </c>
      <c r="E288">
        <v>135</v>
      </c>
      <c r="F288">
        <v>7.16</v>
      </c>
      <c r="G288">
        <v>966.6</v>
      </c>
    </row>
    <row r="289" spans="1:7" x14ac:dyDescent="0.5">
      <c r="A289" t="s">
        <v>37</v>
      </c>
      <c r="B289" t="s">
        <v>32</v>
      </c>
      <c r="C289" t="s">
        <v>24</v>
      </c>
      <c r="D289">
        <v>4053</v>
      </c>
      <c r="E289">
        <v>24</v>
      </c>
      <c r="F289">
        <v>9.77</v>
      </c>
      <c r="G289">
        <v>234.48</v>
      </c>
    </row>
    <row r="290" spans="1:7" x14ac:dyDescent="0.5">
      <c r="A290" t="s">
        <v>25</v>
      </c>
      <c r="B290" t="s">
        <v>16</v>
      </c>
      <c r="C290" t="s">
        <v>23</v>
      </c>
      <c r="D290">
        <v>2149</v>
      </c>
      <c r="E290">
        <v>117</v>
      </c>
      <c r="F290">
        <v>5.79</v>
      </c>
      <c r="G290">
        <v>677.43</v>
      </c>
    </row>
    <row r="291" spans="1:7" x14ac:dyDescent="0.5">
      <c r="A291" t="s">
        <v>29</v>
      </c>
      <c r="B291" t="s">
        <v>19</v>
      </c>
      <c r="C291" t="s">
        <v>34</v>
      </c>
      <c r="D291">
        <v>3640</v>
      </c>
      <c r="E291">
        <v>51</v>
      </c>
      <c r="F291">
        <v>7.16</v>
      </c>
      <c r="G291">
        <v>365.16</v>
      </c>
    </row>
    <row r="292" spans="1:7" x14ac:dyDescent="0.5">
      <c r="A292" t="s">
        <v>28</v>
      </c>
      <c r="B292" t="s">
        <v>19</v>
      </c>
      <c r="C292" t="s">
        <v>36</v>
      </c>
      <c r="D292">
        <v>630</v>
      </c>
      <c r="E292">
        <v>36</v>
      </c>
      <c r="F292">
        <v>6.49</v>
      </c>
      <c r="G292">
        <v>233.64000000000001</v>
      </c>
    </row>
    <row r="293" spans="1:7" x14ac:dyDescent="0.5">
      <c r="A293" t="s">
        <v>13</v>
      </c>
      <c r="B293" t="s">
        <v>11</v>
      </c>
      <c r="C293" t="s">
        <v>41</v>
      </c>
      <c r="D293">
        <v>2429</v>
      </c>
      <c r="E293">
        <v>144</v>
      </c>
      <c r="F293">
        <v>16.73</v>
      </c>
      <c r="G293">
        <v>2409.12</v>
      </c>
    </row>
    <row r="294" spans="1:7" x14ac:dyDescent="0.5">
      <c r="A294" t="s">
        <v>13</v>
      </c>
      <c r="B294" t="s">
        <v>16</v>
      </c>
      <c r="C294" t="s">
        <v>20</v>
      </c>
      <c r="D294">
        <v>2142</v>
      </c>
      <c r="E294">
        <v>114</v>
      </c>
      <c r="F294">
        <v>13.15</v>
      </c>
      <c r="G294">
        <v>1499.1000000000001</v>
      </c>
    </row>
    <row r="295" spans="1:7" x14ac:dyDescent="0.5">
      <c r="A295" t="s">
        <v>25</v>
      </c>
      <c r="B295" t="s">
        <v>8</v>
      </c>
      <c r="C295" t="s">
        <v>9</v>
      </c>
      <c r="D295">
        <v>6454</v>
      </c>
      <c r="E295">
        <v>54</v>
      </c>
      <c r="F295">
        <v>14.49</v>
      </c>
      <c r="G295">
        <v>782.46</v>
      </c>
    </row>
    <row r="296" spans="1:7" x14ac:dyDescent="0.5">
      <c r="A296" t="s">
        <v>25</v>
      </c>
      <c r="B296" t="s">
        <v>8</v>
      </c>
      <c r="C296" t="s">
        <v>31</v>
      </c>
      <c r="D296">
        <v>4487</v>
      </c>
      <c r="E296">
        <v>333</v>
      </c>
      <c r="F296">
        <v>8.7899999999999991</v>
      </c>
      <c r="G296">
        <v>2927.0699999999997</v>
      </c>
    </row>
    <row r="297" spans="1:7" x14ac:dyDescent="0.5">
      <c r="A297" t="s">
        <v>29</v>
      </c>
      <c r="B297" t="s">
        <v>8</v>
      </c>
      <c r="C297" t="s">
        <v>14</v>
      </c>
      <c r="D297">
        <v>938</v>
      </c>
      <c r="E297">
        <v>366</v>
      </c>
      <c r="F297">
        <v>11.88</v>
      </c>
      <c r="G297">
        <v>4348.08</v>
      </c>
    </row>
    <row r="298" spans="1:7" x14ac:dyDescent="0.5">
      <c r="A298" t="s">
        <v>29</v>
      </c>
      <c r="B298" t="s">
        <v>22</v>
      </c>
      <c r="C298" t="s">
        <v>44</v>
      </c>
      <c r="D298">
        <v>8841</v>
      </c>
      <c r="E298">
        <v>303</v>
      </c>
      <c r="F298">
        <v>5.6</v>
      </c>
      <c r="G298">
        <v>1696.8</v>
      </c>
    </row>
    <row r="299" spans="1:7" x14ac:dyDescent="0.5">
      <c r="A299" t="s">
        <v>28</v>
      </c>
      <c r="B299" t="s">
        <v>19</v>
      </c>
      <c r="C299" t="s">
        <v>21</v>
      </c>
      <c r="D299">
        <v>4018</v>
      </c>
      <c r="E299">
        <v>126</v>
      </c>
      <c r="F299">
        <v>12.37</v>
      </c>
      <c r="G299">
        <v>1558.62</v>
      </c>
    </row>
    <row r="300" spans="1:7" x14ac:dyDescent="0.5">
      <c r="A300" t="s">
        <v>15</v>
      </c>
      <c r="B300" t="s">
        <v>8</v>
      </c>
      <c r="C300" t="s">
        <v>39</v>
      </c>
      <c r="D300">
        <v>714</v>
      </c>
      <c r="E300">
        <v>231</v>
      </c>
      <c r="F300">
        <v>11.73</v>
      </c>
      <c r="G300">
        <v>2709.63</v>
      </c>
    </row>
    <row r="301" spans="1:7" x14ac:dyDescent="0.5">
      <c r="A301" t="s">
        <v>13</v>
      </c>
      <c r="B301" t="s">
        <v>22</v>
      </c>
      <c r="C301" t="s">
        <v>20</v>
      </c>
      <c r="D301">
        <v>3850</v>
      </c>
      <c r="E301">
        <v>102</v>
      </c>
      <c r="F301">
        <v>13.15</v>
      </c>
      <c r="G301">
        <v>1341.3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47A74-3FE5-499B-B4AF-E92828532128}">
  <dimension ref="A1:L304"/>
  <sheetViews>
    <sheetView showGridLines="0" workbookViewId="0">
      <selection activeCell="K8" sqref="K8"/>
    </sheetView>
  </sheetViews>
  <sheetFormatPr defaultRowHeight="16.5" x14ac:dyDescent="0.5"/>
  <cols>
    <col min="1" max="1" width="15.1796875" customWidth="1"/>
    <col min="2" max="2" width="12.1796875" customWidth="1"/>
    <col min="3" max="3" width="20.36328125" customWidth="1"/>
    <col min="4" max="4" width="11.1796875" customWidth="1"/>
    <col min="5" max="5" width="7.453125" customWidth="1"/>
    <col min="7" max="7" width="20.81640625" bestFit="1" customWidth="1"/>
    <col min="8" max="8" width="13.08984375" bestFit="1" customWidth="1"/>
    <col min="10" max="10" width="13.7265625" bestFit="1" customWidth="1"/>
    <col min="11" max="11" width="15.90625" bestFit="1" customWidth="1"/>
    <col min="12" max="12" width="13.08984375" bestFit="1" customWidth="1"/>
  </cols>
  <sheetData>
    <row r="1" spans="1:12" ht="41" x14ac:dyDescent="1.1499999999999999">
      <c r="A1" s="12" t="s">
        <v>68</v>
      </c>
      <c r="B1" s="12"/>
      <c r="C1" s="12"/>
      <c r="H1" s="20" t="s">
        <v>76</v>
      </c>
    </row>
    <row r="4" spans="1:12" x14ac:dyDescent="0.5">
      <c r="A4" s="5" t="s">
        <v>0</v>
      </c>
      <c r="B4" s="6" t="s">
        <v>1</v>
      </c>
      <c r="C4" s="6" t="s">
        <v>2</v>
      </c>
      <c r="D4" s="9" t="s">
        <v>3</v>
      </c>
      <c r="E4" s="6" t="s">
        <v>4</v>
      </c>
      <c r="G4" s="18" t="s">
        <v>71</v>
      </c>
      <c r="H4" t="s">
        <v>75</v>
      </c>
      <c r="J4" s="18" t="s">
        <v>71</v>
      </c>
      <c r="K4" t="s">
        <v>73</v>
      </c>
      <c r="L4" t="s">
        <v>74</v>
      </c>
    </row>
    <row r="5" spans="1:12" x14ac:dyDescent="0.5">
      <c r="A5" s="1" t="s">
        <v>7</v>
      </c>
      <c r="B5" s="2" t="s">
        <v>8</v>
      </c>
      <c r="C5" s="2" t="s">
        <v>9</v>
      </c>
      <c r="D5" s="10">
        <v>1624</v>
      </c>
      <c r="E5" s="2">
        <v>114</v>
      </c>
      <c r="G5" s="19" t="s">
        <v>22</v>
      </c>
      <c r="H5" s="22">
        <v>437.88000000000017</v>
      </c>
      <c r="J5" s="19" t="s">
        <v>28</v>
      </c>
      <c r="K5" s="22">
        <v>123949</v>
      </c>
      <c r="L5" s="22">
        <v>4110</v>
      </c>
    </row>
    <row r="6" spans="1:12" x14ac:dyDescent="0.5">
      <c r="A6" s="3" t="s">
        <v>10</v>
      </c>
      <c r="B6" s="4" t="s">
        <v>11</v>
      </c>
      <c r="C6" s="4" t="s">
        <v>12</v>
      </c>
      <c r="D6" s="11">
        <v>6706</v>
      </c>
      <c r="E6" s="4">
        <v>459</v>
      </c>
      <c r="G6" s="19" t="s">
        <v>16</v>
      </c>
      <c r="H6" s="22">
        <v>465.21</v>
      </c>
      <c r="J6" s="19" t="s">
        <v>10</v>
      </c>
      <c r="K6" s="22">
        <v>98084</v>
      </c>
      <c r="L6" s="22">
        <v>4704</v>
      </c>
    </row>
    <row r="7" spans="1:12" x14ac:dyDescent="0.5">
      <c r="A7" s="1" t="s">
        <v>13</v>
      </c>
      <c r="B7" s="2" t="s">
        <v>11</v>
      </c>
      <c r="C7" s="2" t="s">
        <v>14</v>
      </c>
      <c r="D7" s="10">
        <v>959</v>
      </c>
      <c r="E7" s="2">
        <v>147</v>
      </c>
      <c r="G7" s="19" t="s">
        <v>32</v>
      </c>
      <c r="H7" s="22">
        <v>521.84000000000015</v>
      </c>
      <c r="J7" s="19" t="s">
        <v>15</v>
      </c>
      <c r="K7" s="22">
        <v>98210</v>
      </c>
      <c r="L7" s="22">
        <v>3867</v>
      </c>
    </row>
    <row r="8" spans="1:12" x14ac:dyDescent="0.5">
      <c r="A8" s="3" t="s">
        <v>15</v>
      </c>
      <c r="B8" s="4" t="s">
        <v>16</v>
      </c>
      <c r="C8" s="4" t="s">
        <v>17</v>
      </c>
      <c r="D8" s="11">
        <v>9632</v>
      </c>
      <c r="E8" s="4">
        <v>288</v>
      </c>
      <c r="G8" s="19" t="s">
        <v>8</v>
      </c>
      <c r="H8" s="22">
        <v>489.24000000000012</v>
      </c>
      <c r="J8" s="19" t="s">
        <v>25</v>
      </c>
      <c r="K8" s="22">
        <v>149975</v>
      </c>
      <c r="L8" s="22">
        <v>5295</v>
      </c>
    </row>
    <row r="9" spans="1:12" x14ac:dyDescent="0.5">
      <c r="A9" s="1" t="s">
        <v>18</v>
      </c>
      <c r="B9" s="2" t="s">
        <v>19</v>
      </c>
      <c r="C9" s="2" t="s">
        <v>20</v>
      </c>
      <c r="D9" s="10">
        <v>2100</v>
      </c>
      <c r="E9" s="2">
        <v>414</v>
      </c>
      <c r="G9" s="19" t="s">
        <v>19</v>
      </c>
      <c r="H9" s="22">
        <v>376.27000000000021</v>
      </c>
      <c r="J9" s="19" t="s">
        <v>18</v>
      </c>
      <c r="K9" s="22">
        <v>130697</v>
      </c>
      <c r="L9" s="22">
        <v>5925</v>
      </c>
    </row>
    <row r="10" spans="1:12" x14ac:dyDescent="0.5">
      <c r="A10" s="3" t="s">
        <v>7</v>
      </c>
      <c r="B10" s="4" t="s">
        <v>11</v>
      </c>
      <c r="C10" s="4" t="s">
        <v>21</v>
      </c>
      <c r="D10" s="11">
        <v>8869</v>
      </c>
      <c r="E10" s="4">
        <v>432</v>
      </c>
      <c r="G10" s="19" t="s">
        <v>11</v>
      </c>
      <c r="H10" s="22">
        <v>551.83000000000015</v>
      </c>
      <c r="J10" s="19" t="s">
        <v>27</v>
      </c>
      <c r="K10" s="22">
        <v>165725</v>
      </c>
      <c r="L10" s="22">
        <v>3669</v>
      </c>
    </row>
    <row r="11" spans="1:12" x14ac:dyDescent="0.5">
      <c r="A11" s="1" t="s">
        <v>18</v>
      </c>
      <c r="B11" s="2" t="s">
        <v>22</v>
      </c>
      <c r="C11" s="2" t="s">
        <v>23</v>
      </c>
      <c r="D11" s="10">
        <v>2681</v>
      </c>
      <c r="E11" s="2">
        <v>54</v>
      </c>
      <c r="G11" s="19" t="s">
        <v>72</v>
      </c>
      <c r="H11" s="22">
        <v>2842.2700000000004</v>
      </c>
      <c r="J11" s="19" t="s">
        <v>29</v>
      </c>
      <c r="K11" s="22">
        <v>106834</v>
      </c>
      <c r="L11" s="22">
        <v>5007</v>
      </c>
    </row>
    <row r="12" spans="1:12" x14ac:dyDescent="0.5">
      <c r="A12" s="3" t="s">
        <v>10</v>
      </c>
      <c r="B12" s="4" t="s">
        <v>11</v>
      </c>
      <c r="C12" s="4" t="s">
        <v>24</v>
      </c>
      <c r="D12" s="11">
        <v>5012</v>
      </c>
      <c r="E12" s="4">
        <v>210</v>
      </c>
      <c r="J12" s="19" t="s">
        <v>13</v>
      </c>
      <c r="K12" s="22">
        <v>132580</v>
      </c>
      <c r="L12" s="22">
        <v>4554</v>
      </c>
    </row>
    <row r="13" spans="1:12" x14ac:dyDescent="0.5">
      <c r="A13" s="1" t="s">
        <v>25</v>
      </c>
      <c r="B13" s="2" t="s">
        <v>22</v>
      </c>
      <c r="C13" s="2" t="s">
        <v>26</v>
      </c>
      <c r="D13" s="10">
        <v>1281</v>
      </c>
      <c r="E13" s="2">
        <v>75</v>
      </c>
      <c r="J13" s="19" t="s">
        <v>37</v>
      </c>
      <c r="K13" s="22">
        <v>83216</v>
      </c>
      <c r="L13" s="22">
        <v>3843</v>
      </c>
    </row>
    <row r="14" spans="1:12" x14ac:dyDescent="0.5">
      <c r="A14" s="3" t="s">
        <v>27</v>
      </c>
      <c r="B14" s="4" t="s">
        <v>8</v>
      </c>
      <c r="C14" s="4" t="s">
        <v>26</v>
      </c>
      <c r="D14" s="11">
        <v>4991</v>
      </c>
      <c r="E14" s="4">
        <v>12</v>
      </c>
      <c r="G14" s="18" t="s">
        <v>71</v>
      </c>
      <c r="H14" t="s">
        <v>74</v>
      </c>
      <c r="J14" s="19" t="s">
        <v>7</v>
      </c>
      <c r="K14" s="22">
        <v>151599</v>
      </c>
      <c r="L14" s="22">
        <v>4686</v>
      </c>
    </row>
    <row r="15" spans="1:12" x14ac:dyDescent="0.5">
      <c r="A15" s="1" t="s">
        <v>28</v>
      </c>
      <c r="B15" s="2" t="s">
        <v>19</v>
      </c>
      <c r="C15" s="2" t="s">
        <v>20</v>
      </c>
      <c r="D15" s="10">
        <v>1785</v>
      </c>
      <c r="E15" s="2">
        <v>462</v>
      </c>
      <c r="G15" s="19" t="s">
        <v>26</v>
      </c>
      <c r="H15" s="22">
        <v>2022</v>
      </c>
      <c r="J15" s="19" t="s">
        <v>72</v>
      </c>
      <c r="K15" s="22">
        <v>1240869</v>
      </c>
      <c r="L15" s="22">
        <v>45660</v>
      </c>
    </row>
    <row r="16" spans="1:12" x14ac:dyDescent="0.5">
      <c r="A16" s="3" t="s">
        <v>29</v>
      </c>
      <c r="B16" s="4" t="s">
        <v>8</v>
      </c>
      <c r="C16" s="4" t="s">
        <v>30</v>
      </c>
      <c r="D16" s="11">
        <v>3983</v>
      </c>
      <c r="E16" s="4">
        <v>144</v>
      </c>
      <c r="G16" s="19" t="s">
        <v>9</v>
      </c>
      <c r="H16" s="22">
        <v>2802</v>
      </c>
    </row>
    <row r="17" spans="1:12" x14ac:dyDescent="0.5">
      <c r="A17" s="1" t="s">
        <v>13</v>
      </c>
      <c r="B17" s="2" t="s">
        <v>22</v>
      </c>
      <c r="C17" s="2" t="s">
        <v>31</v>
      </c>
      <c r="D17" s="10">
        <v>2646</v>
      </c>
      <c r="E17" s="2">
        <v>120</v>
      </c>
      <c r="G17" s="19" t="s">
        <v>40</v>
      </c>
      <c r="H17" s="22">
        <v>1044</v>
      </c>
      <c r="J17" s="18" t="s">
        <v>71</v>
      </c>
      <c r="K17" t="s">
        <v>73</v>
      </c>
      <c r="L17" t="s">
        <v>74</v>
      </c>
    </row>
    <row r="18" spans="1:12" x14ac:dyDescent="0.5">
      <c r="A18" s="3" t="s">
        <v>28</v>
      </c>
      <c r="B18" s="4" t="s">
        <v>32</v>
      </c>
      <c r="C18" s="4" t="s">
        <v>33</v>
      </c>
      <c r="D18" s="11">
        <v>252</v>
      </c>
      <c r="E18" s="4">
        <v>54</v>
      </c>
      <c r="G18" s="19" t="s">
        <v>38</v>
      </c>
      <c r="H18" s="22">
        <v>1956</v>
      </c>
      <c r="J18" s="19" t="s">
        <v>22</v>
      </c>
      <c r="K18" s="22">
        <v>168679</v>
      </c>
      <c r="L18" s="22">
        <v>6264</v>
      </c>
    </row>
    <row r="19" spans="1:12" x14ac:dyDescent="0.5">
      <c r="A19" s="1" t="s">
        <v>29</v>
      </c>
      <c r="B19" s="2" t="s">
        <v>11</v>
      </c>
      <c r="C19" s="2" t="s">
        <v>20</v>
      </c>
      <c r="D19" s="10">
        <v>2464</v>
      </c>
      <c r="E19" s="2">
        <v>234</v>
      </c>
      <c r="G19" s="19" t="s">
        <v>24</v>
      </c>
      <c r="H19" s="22">
        <v>2052</v>
      </c>
      <c r="J19" s="19" t="s">
        <v>16</v>
      </c>
      <c r="K19" s="22">
        <v>237944</v>
      </c>
      <c r="L19" s="22">
        <v>7302</v>
      </c>
    </row>
    <row r="20" spans="1:12" x14ac:dyDescent="0.5">
      <c r="A20" s="3" t="s">
        <v>29</v>
      </c>
      <c r="B20" s="4" t="s">
        <v>11</v>
      </c>
      <c r="C20" s="4" t="s">
        <v>34</v>
      </c>
      <c r="D20" s="11">
        <v>2114</v>
      </c>
      <c r="E20" s="4">
        <v>66</v>
      </c>
      <c r="G20" s="19" t="s">
        <v>14</v>
      </c>
      <c r="H20" s="22">
        <v>1566</v>
      </c>
      <c r="J20" s="19" t="s">
        <v>32</v>
      </c>
      <c r="K20" s="22">
        <v>252469</v>
      </c>
      <c r="L20" s="22">
        <v>8760</v>
      </c>
    </row>
    <row r="21" spans="1:12" x14ac:dyDescent="0.5">
      <c r="A21" s="1" t="s">
        <v>18</v>
      </c>
      <c r="B21" s="2" t="s">
        <v>8</v>
      </c>
      <c r="C21" s="2" t="s">
        <v>23</v>
      </c>
      <c r="D21" s="10">
        <v>7693</v>
      </c>
      <c r="E21" s="2">
        <v>87</v>
      </c>
      <c r="G21" s="19" t="s">
        <v>44</v>
      </c>
      <c r="H21" s="22">
        <v>2142</v>
      </c>
      <c r="J21" s="19" t="s">
        <v>8</v>
      </c>
      <c r="K21" s="22">
        <v>218813</v>
      </c>
      <c r="L21" s="22">
        <v>7431</v>
      </c>
    </row>
    <row r="22" spans="1:12" x14ac:dyDescent="0.5">
      <c r="A22" s="3" t="s">
        <v>27</v>
      </c>
      <c r="B22" s="4" t="s">
        <v>32</v>
      </c>
      <c r="C22" s="4" t="s">
        <v>35</v>
      </c>
      <c r="D22" s="11">
        <v>15610</v>
      </c>
      <c r="E22" s="4">
        <v>339</v>
      </c>
      <c r="G22" s="19" t="s">
        <v>42</v>
      </c>
      <c r="H22" s="22">
        <v>3207</v>
      </c>
      <c r="J22" s="19" t="s">
        <v>19</v>
      </c>
      <c r="K22" s="22">
        <v>173530</v>
      </c>
      <c r="L22" s="22">
        <v>5745</v>
      </c>
    </row>
    <row r="23" spans="1:12" x14ac:dyDescent="0.5">
      <c r="A23" s="1" t="s">
        <v>15</v>
      </c>
      <c r="B23" s="2" t="s">
        <v>32</v>
      </c>
      <c r="C23" s="2" t="s">
        <v>24</v>
      </c>
      <c r="D23" s="10">
        <v>336</v>
      </c>
      <c r="E23" s="2">
        <v>144</v>
      </c>
      <c r="G23" s="19" t="s">
        <v>12</v>
      </c>
      <c r="H23" s="22">
        <v>2301</v>
      </c>
      <c r="J23" s="19" t="s">
        <v>11</v>
      </c>
      <c r="K23" s="22">
        <v>189434</v>
      </c>
      <c r="L23" s="22">
        <v>10158</v>
      </c>
    </row>
    <row r="24" spans="1:12" x14ac:dyDescent="0.5">
      <c r="A24" s="3" t="s">
        <v>28</v>
      </c>
      <c r="B24" s="4" t="s">
        <v>19</v>
      </c>
      <c r="C24" s="4" t="s">
        <v>35</v>
      </c>
      <c r="D24" s="11">
        <v>9443</v>
      </c>
      <c r="E24" s="4">
        <v>162</v>
      </c>
      <c r="G24" s="19" t="s">
        <v>17</v>
      </c>
      <c r="H24" s="22">
        <v>1752</v>
      </c>
      <c r="J24" s="19" t="s">
        <v>72</v>
      </c>
      <c r="K24" s="22">
        <v>1240869</v>
      </c>
      <c r="L24" s="22">
        <v>45660</v>
      </c>
    </row>
    <row r="25" spans="1:12" x14ac:dyDescent="0.5">
      <c r="A25" s="1" t="s">
        <v>13</v>
      </c>
      <c r="B25" s="2" t="s">
        <v>32</v>
      </c>
      <c r="C25" s="2" t="s">
        <v>36</v>
      </c>
      <c r="D25" s="10">
        <v>8155</v>
      </c>
      <c r="E25" s="2">
        <v>90</v>
      </c>
      <c r="G25" s="19" t="s">
        <v>30</v>
      </c>
      <c r="H25" s="22">
        <v>2331</v>
      </c>
    </row>
    <row r="26" spans="1:12" x14ac:dyDescent="0.5">
      <c r="A26" s="3" t="s">
        <v>10</v>
      </c>
      <c r="B26" s="4" t="s">
        <v>22</v>
      </c>
      <c r="C26" s="4" t="s">
        <v>36</v>
      </c>
      <c r="D26" s="11">
        <v>1701</v>
      </c>
      <c r="E26" s="4">
        <v>234</v>
      </c>
      <c r="G26" s="19" t="s">
        <v>36</v>
      </c>
      <c r="H26" s="22">
        <v>1812</v>
      </c>
    </row>
    <row r="27" spans="1:12" x14ac:dyDescent="0.5">
      <c r="A27" s="1" t="s">
        <v>37</v>
      </c>
      <c r="B27" s="2" t="s">
        <v>22</v>
      </c>
      <c r="C27" s="2" t="s">
        <v>24</v>
      </c>
      <c r="D27" s="10">
        <v>2205</v>
      </c>
      <c r="E27" s="2">
        <v>141</v>
      </c>
      <c r="G27" s="19" t="s">
        <v>34</v>
      </c>
      <c r="H27" s="22">
        <v>2976</v>
      </c>
    </row>
    <row r="28" spans="1:12" x14ac:dyDescent="0.5">
      <c r="A28" s="3" t="s">
        <v>10</v>
      </c>
      <c r="B28" s="4" t="s">
        <v>8</v>
      </c>
      <c r="C28" s="4" t="s">
        <v>38</v>
      </c>
      <c r="D28" s="11">
        <v>1771</v>
      </c>
      <c r="E28" s="4">
        <v>204</v>
      </c>
      <c r="G28" s="19" t="s">
        <v>33</v>
      </c>
      <c r="H28" s="22">
        <v>1881</v>
      </c>
    </row>
    <row r="29" spans="1:12" x14ac:dyDescent="0.5">
      <c r="A29" s="1" t="s">
        <v>15</v>
      </c>
      <c r="B29" s="2" t="s">
        <v>11</v>
      </c>
      <c r="C29" s="2" t="s">
        <v>39</v>
      </c>
      <c r="D29" s="10">
        <v>2114</v>
      </c>
      <c r="E29" s="2">
        <v>186</v>
      </c>
      <c r="G29" s="19" t="s">
        <v>31</v>
      </c>
      <c r="H29" s="22">
        <v>2154</v>
      </c>
    </row>
    <row r="30" spans="1:12" x14ac:dyDescent="0.5">
      <c r="A30" s="3" t="s">
        <v>15</v>
      </c>
      <c r="B30" s="4" t="s">
        <v>16</v>
      </c>
      <c r="C30" s="4" t="s">
        <v>33</v>
      </c>
      <c r="D30" s="11">
        <v>10311</v>
      </c>
      <c r="E30" s="4">
        <v>231</v>
      </c>
      <c r="G30" s="19" t="s">
        <v>35</v>
      </c>
      <c r="H30" s="22">
        <v>2196</v>
      </c>
    </row>
    <row r="31" spans="1:12" x14ac:dyDescent="0.5">
      <c r="A31" s="1" t="s">
        <v>29</v>
      </c>
      <c r="B31" s="2" t="s">
        <v>19</v>
      </c>
      <c r="C31" s="2" t="s">
        <v>31</v>
      </c>
      <c r="D31" s="10">
        <v>21</v>
      </c>
      <c r="E31" s="2">
        <v>168</v>
      </c>
      <c r="G31" s="19" t="s">
        <v>41</v>
      </c>
      <c r="H31" s="22">
        <v>2982</v>
      </c>
    </row>
    <row r="32" spans="1:12" x14ac:dyDescent="0.5">
      <c r="A32" s="3" t="s">
        <v>37</v>
      </c>
      <c r="B32" s="4" t="s">
        <v>11</v>
      </c>
      <c r="C32" s="4" t="s">
        <v>35</v>
      </c>
      <c r="D32" s="11">
        <v>1974</v>
      </c>
      <c r="E32" s="4">
        <v>195</v>
      </c>
      <c r="G32" s="19" t="s">
        <v>21</v>
      </c>
      <c r="H32" s="22">
        <v>1854</v>
      </c>
    </row>
    <row r="33" spans="1:8" x14ac:dyDescent="0.5">
      <c r="A33" s="1" t="s">
        <v>27</v>
      </c>
      <c r="B33" s="2" t="s">
        <v>16</v>
      </c>
      <c r="C33" s="2" t="s">
        <v>36</v>
      </c>
      <c r="D33" s="10">
        <v>6314</v>
      </c>
      <c r="E33" s="2">
        <v>15</v>
      </c>
      <c r="G33" s="19" t="s">
        <v>39</v>
      </c>
      <c r="H33" s="22">
        <v>1533</v>
      </c>
    </row>
    <row r="34" spans="1:8" x14ac:dyDescent="0.5">
      <c r="A34" s="3" t="s">
        <v>37</v>
      </c>
      <c r="B34" s="4" t="s">
        <v>8</v>
      </c>
      <c r="C34" s="4" t="s">
        <v>36</v>
      </c>
      <c r="D34" s="11">
        <v>4683</v>
      </c>
      <c r="E34" s="4">
        <v>30</v>
      </c>
      <c r="G34" s="19" t="s">
        <v>23</v>
      </c>
      <c r="H34" s="22">
        <v>1683</v>
      </c>
    </row>
    <row r="35" spans="1:8" x14ac:dyDescent="0.5">
      <c r="A35" s="1" t="s">
        <v>15</v>
      </c>
      <c r="B35" s="2" t="s">
        <v>8</v>
      </c>
      <c r="C35" s="2" t="s">
        <v>40</v>
      </c>
      <c r="D35" s="10">
        <v>6398</v>
      </c>
      <c r="E35" s="2">
        <v>102</v>
      </c>
      <c r="G35" s="19" t="s">
        <v>43</v>
      </c>
      <c r="H35" s="22">
        <v>1308</v>
      </c>
    </row>
    <row r="36" spans="1:8" x14ac:dyDescent="0.5">
      <c r="A36" s="3" t="s">
        <v>28</v>
      </c>
      <c r="B36" s="4" t="s">
        <v>11</v>
      </c>
      <c r="C36" s="4" t="s">
        <v>38</v>
      </c>
      <c r="D36" s="11">
        <v>553</v>
      </c>
      <c r="E36" s="4">
        <v>15</v>
      </c>
      <c r="G36" s="19" t="s">
        <v>20</v>
      </c>
      <c r="H36" s="22">
        <v>2106</v>
      </c>
    </row>
    <row r="37" spans="1:8" x14ac:dyDescent="0.5">
      <c r="A37" s="1" t="s">
        <v>10</v>
      </c>
      <c r="B37" s="2" t="s">
        <v>19</v>
      </c>
      <c r="C37" s="2" t="s">
        <v>9</v>
      </c>
      <c r="D37" s="10">
        <v>7021</v>
      </c>
      <c r="E37" s="2">
        <v>183</v>
      </c>
      <c r="G37" s="19" t="s">
        <v>72</v>
      </c>
      <c r="H37" s="22">
        <v>45660</v>
      </c>
    </row>
    <row r="38" spans="1:8" x14ac:dyDescent="0.5">
      <c r="A38" s="3" t="s">
        <v>7</v>
      </c>
      <c r="B38" s="4" t="s">
        <v>19</v>
      </c>
      <c r="C38" s="4" t="s">
        <v>24</v>
      </c>
      <c r="D38" s="11">
        <v>5817</v>
      </c>
      <c r="E38" s="4">
        <v>12</v>
      </c>
    </row>
    <row r="39" spans="1:8" x14ac:dyDescent="0.5">
      <c r="A39" s="1" t="s">
        <v>15</v>
      </c>
      <c r="B39" s="2" t="s">
        <v>19</v>
      </c>
      <c r="C39" s="2" t="s">
        <v>26</v>
      </c>
      <c r="D39" s="10">
        <v>3976</v>
      </c>
      <c r="E39" s="2">
        <v>72</v>
      </c>
    </row>
    <row r="40" spans="1:8" x14ac:dyDescent="0.5">
      <c r="A40" s="3" t="s">
        <v>18</v>
      </c>
      <c r="B40" s="4" t="s">
        <v>22</v>
      </c>
      <c r="C40" s="4" t="s">
        <v>41</v>
      </c>
      <c r="D40" s="11">
        <v>1134</v>
      </c>
      <c r="E40" s="4">
        <v>282</v>
      </c>
    </row>
    <row r="41" spans="1:8" x14ac:dyDescent="0.5">
      <c r="A41" s="1" t="s">
        <v>28</v>
      </c>
      <c r="B41" s="2" t="s">
        <v>19</v>
      </c>
      <c r="C41" s="2" t="s">
        <v>42</v>
      </c>
      <c r="D41" s="10">
        <v>6027</v>
      </c>
      <c r="E41" s="2">
        <v>144</v>
      </c>
    </row>
    <row r="42" spans="1:8" x14ac:dyDescent="0.5">
      <c r="A42" s="3" t="s">
        <v>18</v>
      </c>
      <c r="B42" s="4" t="s">
        <v>8</v>
      </c>
      <c r="C42" s="4" t="s">
        <v>31</v>
      </c>
      <c r="D42" s="11">
        <v>1904</v>
      </c>
      <c r="E42" s="4">
        <v>405</v>
      </c>
    </row>
    <row r="43" spans="1:8" x14ac:dyDescent="0.5">
      <c r="A43" s="1" t="s">
        <v>25</v>
      </c>
      <c r="B43" s="2" t="s">
        <v>32</v>
      </c>
      <c r="C43" s="2" t="s">
        <v>12</v>
      </c>
      <c r="D43" s="10">
        <v>3262</v>
      </c>
      <c r="E43" s="2">
        <v>75</v>
      </c>
    </row>
    <row r="44" spans="1:8" x14ac:dyDescent="0.5">
      <c r="A44" s="3" t="s">
        <v>7</v>
      </c>
      <c r="B44" s="4" t="s">
        <v>32</v>
      </c>
      <c r="C44" s="4" t="s">
        <v>41</v>
      </c>
      <c r="D44" s="11">
        <v>2289</v>
      </c>
      <c r="E44" s="4">
        <v>135</v>
      </c>
    </row>
    <row r="45" spans="1:8" x14ac:dyDescent="0.5">
      <c r="A45" s="1" t="s">
        <v>27</v>
      </c>
      <c r="B45" s="2" t="s">
        <v>32</v>
      </c>
      <c r="C45" s="2" t="s">
        <v>41</v>
      </c>
      <c r="D45" s="10">
        <v>6986</v>
      </c>
      <c r="E45" s="2">
        <v>21</v>
      </c>
    </row>
    <row r="46" spans="1:8" x14ac:dyDescent="0.5">
      <c r="A46" s="3" t="s">
        <v>28</v>
      </c>
      <c r="B46" s="4" t="s">
        <v>22</v>
      </c>
      <c r="C46" s="4" t="s">
        <v>36</v>
      </c>
      <c r="D46" s="11">
        <v>4417</v>
      </c>
      <c r="E46" s="4">
        <v>153</v>
      </c>
    </row>
    <row r="47" spans="1:8" x14ac:dyDescent="0.5">
      <c r="A47" s="1" t="s">
        <v>18</v>
      </c>
      <c r="B47" s="2" t="s">
        <v>32</v>
      </c>
      <c r="C47" s="2" t="s">
        <v>39</v>
      </c>
      <c r="D47" s="10">
        <v>1442</v>
      </c>
      <c r="E47" s="2">
        <v>15</v>
      </c>
    </row>
    <row r="48" spans="1:8" x14ac:dyDescent="0.5">
      <c r="A48" s="3" t="s">
        <v>29</v>
      </c>
      <c r="B48" s="4" t="s">
        <v>11</v>
      </c>
      <c r="C48" s="4" t="s">
        <v>26</v>
      </c>
      <c r="D48" s="11">
        <v>2415</v>
      </c>
      <c r="E48" s="4">
        <v>255</v>
      </c>
    </row>
    <row r="49" spans="1:5" x14ac:dyDescent="0.5">
      <c r="A49" s="1" t="s">
        <v>28</v>
      </c>
      <c r="B49" s="2" t="s">
        <v>8</v>
      </c>
      <c r="C49" s="2" t="s">
        <v>38</v>
      </c>
      <c r="D49" s="10">
        <v>238</v>
      </c>
      <c r="E49" s="2">
        <v>18</v>
      </c>
    </row>
    <row r="50" spans="1:5" x14ac:dyDescent="0.5">
      <c r="A50" s="3" t="s">
        <v>18</v>
      </c>
      <c r="B50" s="4" t="s">
        <v>8</v>
      </c>
      <c r="C50" s="4" t="s">
        <v>36</v>
      </c>
      <c r="D50" s="11">
        <v>4949</v>
      </c>
      <c r="E50" s="4">
        <v>189</v>
      </c>
    </row>
    <row r="51" spans="1:5" x14ac:dyDescent="0.5">
      <c r="A51" s="1" t="s">
        <v>27</v>
      </c>
      <c r="B51" s="2" t="s">
        <v>22</v>
      </c>
      <c r="C51" s="2" t="s">
        <v>12</v>
      </c>
      <c r="D51" s="10">
        <v>5075</v>
      </c>
      <c r="E51" s="2">
        <v>21</v>
      </c>
    </row>
    <row r="52" spans="1:5" x14ac:dyDescent="0.5">
      <c r="A52" s="3" t="s">
        <v>29</v>
      </c>
      <c r="B52" s="4" t="s">
        <v>16</v>
      </c>
      <c r="C52" s="4" t="s">
        <v>31</v>
      </c>
      <c r="D52" s="11">
        <v>9198</v>
      </c>
      <c r="E52" s="4">
        <v>36</v>
      </c>
    </row>
    <row r="53" spans="1:5" x14ac:dyDescent="0.5">
      <c r="A53" s="1" t="s">
        <v>18</v>
      </c>
      <c r="B53" s="2" t="s">
        <v>32</v>
      </c>
      <c r="C53" s="2" t="s">
        <v>34</v>
      </c>
      <c r="D53" s="10">
        <v>3339</v>
      </c>
      <c r="E53" s="2">
        <v>75</v>
      </c>
    </row>
    <row r="54" spans="1:5" x14ac:dyDescent="0.5">
      <c r="A54" s="3" t="s">
        <v>7</v>
      </c>
      <c r="B54" s="4" t="s">
        <v>32</v>
      </c>
      <c r="C54" s="4" t="s">
        <v>30</v>
      </c>
      <c r="D54" s="11">
        <v>5019</v>
      </c>
      <c r="E54" s="4">
        <v>156</v>
      </c>
    </row>
    <row r="55" spans="1:5" x14ac:dyDescent="0.5">
      <c r="A55" s="1" t="s">
        <v>27</v>
      </c>
      <c r="B55" s="2" t="s">
        <v>16</v>
      </c>
      <c r="C55" s="2" t="s">
        <v>31</v>
      </c>
      <c r="D55" s="10">
        <v>16184</v>
      </c>
      <c r="E55" s="2">
        <v>39</v>
      </c>
    </row>
    <row r="56" spans="1:5" x14ac:dyDescent="0.5">
      <c r="A56" s="3" t="s">
        <v>18</v>
      </c>
      <c r="B56" s="4" t="s">
        <v>16</v>
      </c>
      <c r="C56" s="4" t="s">
        <v>43</v>
      </c>
      <c r="D56" s="11">
        <v>497</v>
      </c>
      <c r="E56" s="4">
        <v>63</v>
      </c>
    </row>
    <row r="57" spans="1:5" x14ac:dyDescent="0.5">
      <c r="A57" s="1" t="s">
        <v>28</v>
      </c>
      <c r="B57" s="2" t="s">
        <v>16</v>
      </c>
      <c r="C57" s="2" t="s">
        <v>34</v>
      </c>
      <c r="D57" s="10">
        <v>8211</v>
      </c>
      <c r="E57" s="2">
        <v>75</v>
      </c>
    </row>
    <row r="58" spans="1:5" x14ac:dyDescent="0.5">
      <c r="A58" s="3" t="s">
        <v>28</v>
      </c>
      <c r="B58" s="4" t="s">
        <v>22</v>
      </c>
      <c r="C58" s="4" t="s">
        <v>42</v>
      </c>
      <c r="D58" s="11">
        <v>6580</v>
      </c>
      <c r="E58" s="4">
        <v>183</v>
      </c>
    </row>
    <row r="59" spans="1:5" x14ac:dyDescent="0.5">
      <c r="A59" s="1" t="s">
        <v>15</v>
      </c>
      <c r="B59" s="2" t="s">
        <v>11</v>
      </c>
      <c r="C59" s="2" t="s">
        <v>33</v>
      </c>
      <c r="D59" s="10">
        <v>4760</v>
      </c>
      <c r="E59" s="2">
        <v>69</v>
      </c>
    </row>
    <row r="60" spans="1:5" x14ac:dyDescent="0.5">
      <c r="A60" s="3" t="s">
        <v>7</v>
      </c>
      <c r="B60" s="4" t="s">
        <v>16</v>
      </c>
      <c r="C60" s="4" t="s">
        <v>20</v>
      </c>
      <c r="D60" s="11">
        <v>5439</v>
      </c>
      <c r="E60" s="4">
        <v>30</v>
      </c>
    </row>
    <row r="61" spans="1:5" x14ac:dyDescent="0.5">
      <c r="A61" s="1" t="s">
        <v>15</v>
      </c>
      <c r="B61" s="2" t="s">
        <v>32</v>
      </c>
      <c r="C61" s="2" t="s">
        <v>30</v>
      </c>
      <c r="D61" s="10">
        <v>1463</v>
      </c>
      <c r="E61" s="2">
        <v>39</v>
      </c>
    </row>
    <row r="62" spans="1:5" x14ac:dyDescent="0.5">
      <c r="A62" s="3" t="s">
        <v>29</v>
      </c>
      <c r="B62" s="4" t="s">
        <v>32</v>
      </c>
      <c r="C62" s="4" t="s">
        <v>12</v>
      </c>
      <c r="D62" s="11">
        <v>7777</v>
      </c>
      <c r="E62" s="4">
        <v>504</v>
      </c>
    </row>
    <row r="63" spans="1:5" x14ac:dyDescent="0.5">
      <c r="A63" s="1" t="s">
        <v>13</v>
      </c>
      <c r="B63" s="2" t="s">
        <v>8</v>
      </c>
      <c r="C63" s="2" t="s">
        <v>34</v>
      </c>
      <c r="D63" s="10">
        <v>1085</v>
      </c>
      <c r="E63" s="2">
        <v>273</v>
      </c>
    </row>
    <row r="64" spans="1:5" x14ac:dyDescent="0.5">
      <c r="A64" s="3" t="s">
        <v>27</v>
      </c>
      <c r="B64" s="4" t="s">
        <v>8</v>
      </c>
      <c r="C64" s="4" t="s">
        <v>23</v>
      </c>
      <c r="D64" s="11">
        <v>182</v>
      </c>
      <c r="E64" s="4">
        <v>48</v>
      </c>
    </row>
    <row r="65" spans="1:5" x14ac:dyDescent="0.5">
      <c r="A65" s="1" t="s">
        <v>18</v>
      </c>
      <c r="B65" s="2" t="s">
        <v>32</v>
      </c>
      <c r="C65" s="2" t="s">
        <v>41</v>
      </c>
      <c r="D65" s="10">
        <v>4242</v>
      </c>
      <c r="E65" s="2">
        <v>207</v>
      </c>
    </row>
    <row r="66" spans="1:5" x14ac:dyDescent="0.5">
      <c r="A66" s="3" t="s">
        <v>18</v>
      </c>
      <c r="B66" s="4" t="s">
        <v>16</v>
      </c>
      <c r="C66" s="4" t="s">
        <v>12</v>
      </c>
      <c r="D66" s="11">
        <v>6118</v>
      </c>
      <c r="E66" s="4">
        <v>9</v>
      </c>
    </row>
    <row r="67" spans="1:5" x14ac:dyDescent="0.5">
      <c r="A67" s="1" t="s">
        <v>37</v>
      </c>
      <c r="B67" s="2" t="s">
        <v>16</v>
      </c>
      <c r="C67" s="2" t="s">
        <v>36</v>
      </c>
      <c r="D67" s="10">
        <v>2317</v>
      </c>
      <c r="E67" s="2">
        <v>261</v>
      </c>
    </row>
    <row r="68" spans="1:5" x14ac:dyDescent="0.5">
      <c r="A68" s="3" t="s">
        <v>18</v>
      </c>
      <c r="B68" s="4" t="s">
        <v>22</v>
      </c>
      <c r="C68" s="4" t="s">
        <v>31</v>
      </c>
      <c r="D68" s="11">
        <v>938</v>
      </c>
      <c r="E68" s="4">
        <v>6</v>
      </c>
    </row>
    <row r="69" spans="1:5" x14ac:dyDescent="0.5">
      <c r="A69" s="1" t="s">
        <v>10</v>
      </c>
      <c r="B69" s="2" t="s">
        <v>8</v>
      </c>
      <c r="C69" s="2" t="s">
        <v>39</v>
      </c>
      <c r="D69" s="10">
        <v>9709</v>
      </c>
      <c r="E69" s="2">
        <v>30</v>
      </c>
    </row>
    <row r="70" spans="1:5" x14ac:dyDescent="0.5">
      <c r="A70" s="3" t="s">
        <v>25</v>
      </c>
      <c r="B70" s="4" t="s">
        <v>32</v>
      </c>
      <c r="C70" s="4" t="s">
        <v>35</v>
      </c>
      <c r="D70" s="11">
        <v>2205</v>
      </c>
      <c r="E70" s="4">
        <v>138</v>
      </c>
    </row>
    <row r="71" spans="1:5" x14ac:dyDescent="0.5">
      <c r="A71" s="1" t="s">
        <v>25</v>
      </c>
      <c r="B71" s="2" t="s">
        <v>8</v>
      </c>
      <c r="C71" s="2" t="s">
        <v>30</v>
      </c>
      <c r="D71" s="10">
        <v>4487</v>
      </c>
      <c r="E71" s="2">
        <v>111</v>
      </c>
    </row>
    <row r="72" spans="1:5" x14ac:dyDescent="0.5">
      <c r="A72" s="3" t="s">
        <v>27</v>
      </c>
      <c r="B72" s="4" t="s">
        <v>11</v>
      </c>
      <c r="C72" s="4" t="s">
        <v>17</v>
      </c>
      <c r="D72" s="11">
        <v>2415</v>
      </c>
      <c r="E72" s="4">
        <v>15</v>
      </c>
    </row>
    <row r="73" spans="1:5" x14ac:dyDescent="0.5">
      <c r="A73" s="1" t="s">
        <v>7</v>
      </c>
      <c r="B73" s="2" t="s">
        <v>32</v>
      </c>
      <c r="C73" s="2" t="s">
        <v>38</v>
      </c>
      <c r="D73" s="10">
        <v>4018</v>
      </c>
      <c r="E73" s="2">
        <v>162</v>
      </c>
    </row>
    <row r="74" spans="1:5" x14ac:dyDescent="0.5">
      <c r="A74" s="3" t="s">
        <v>27</v>
      </c>
      <c r="B74" s="4" t="s">
        <v>32</v>
      </c>
      <c r="C74" s="4" t="s">
        <v>38</v>
      </c>
      <c r="D74" s="11">
        <v>861</v>
      </c>
      <c r="E74" s="4">
        <v>195</v>
      </c>
    </row>
    <row r="75" spans="1:5" x14ac:dyDescent="0.5">
      <c r="A75" s="1" t="s">
        <v>37</v>
      </c>
      <c r="B75" s="2" t="s">
        <v>22</v>
      </c>
      <c r="C75" s="2" t="s">
        <v>26</v>
      </c>
      <c r="D75" s="10">
        <v>5586</v>
      </c>
      <c r="E75" s="2">
        <v>525</v>
      </c>
    </row>
    <row r="76" spans="1:5" x14ac:dyDescent="0.5">
      <c r="A76" s="3" t="s">
        <v>25</v>
      </c>
      <c r="B76" s="4" t="s">
        <v>32</v>
      </c>
      <c r="C76" s="4" t="s">
        <v>21</v>
      </c>
      <c r="D76" s="11">
        <v>2226</v>
      </c>
      <c r="E76" s="4">
        <v>48</v>
      </c>
    </row>
    <row r="77" spans="1:5" x14ac:dyDescent="0.5">
      <c r="A77" s="1" t="s">
        <v>13</v>
      </c>
      <c r="B77" s="2" t="s">
        <v>32</v>
      </c>
      <c r="C77" s="2" t="s">
        <v>42</v>
      </c>
      <c r="D77" s="10">
        <v>14329</v>
      </c>
      <c r="E77" s="2">
        <v>150</v>
      </c>
    </row>
    <row r="78" spans="1:5" x14ac:dyDescent="0.5">
      <c r="A78" s="3" t="s">
        <v>13</v>
      </c>
      <c r="B78" s="4" t="s">
        <v>32</v>
      </c>
      <c r="C78" s="4" t="s">
        <v>35</v>
      </c>
      <c r="D78" s="11">
        <v>8463</v>
      </c>
      <c r="E78" s="4">
        <v>492</v>
      </c>
    </row>
    <row r="79" spans="1:5" x14ac:dyDescent="0.5">
      <c r="A79" s="1" t="s">
        <v>27</v>
      </c>
      <c r="B79" s="2" t="s">
        <v>32</v>
      </c>
      <c r="C79" s="2" t="s">
        <v>34</v>
      </c>
      <c r="D79" s="10">
        <v>2891</v>
      </c>
      <c r="E79" s="2">
        <v>102</v>
      </c>
    </row>
    <row r="80" spans="1:5" x14ac:dyDescent="0.5">
      <c r="A80" s="3" t="s">
        <v>29</v>
      </c>
      <c r="B80" s="4" t="s">
        <v>16</v>
      </c>
      <c r="C80" s="4" t="s">
        <v>36</v>
      </c>
      <c r="D80" s="11">
        <v>3773</v>
      </c>
      <c r="E80" s="4">
        <v>165</v>
      </c>
    </row>
    <row r="81" spans="1:5" x14ac:dyDescent="0.5">
      <c r="A81" s="1" t="s">
        <v>15</v>
      </c>
      <c r="B81" s="2" t="s">
        <v>16</v>
      </c>
      <c r="C81" s="2" t="s">
        <v>42</v>
      </c>
      <c r="D81" s="10">
        <v>854</v>
      </c>
      <c r="E81" s="2">
        <v>309</v>
      </c>
    </row>
    <row r="82" spans="1:5" x14ac:dyDescent="0.5">
      <c r="A82" s="3" t="s">
        <v>18</v>
      </c>
      <c r="B82" s="4" t="s">
        <v>16</v>
      </c>
      <c r="C82" s="4" t="s">
        <v>30</v>
      </c>
      <c r="D82" s="11">
        <v>4970</v>
      </c>
      <c r="E82" s="4">
        <v>156</v>
      </c>
    </row>
    <row r="83" spans="1:5" x14ac:dyDescent="0.5">
      <c r="A83" s="1" t="s">
        <v>13</v>
      </c>
      <c r="B83" s="2" t="s">
        <v>11</v>
      </c>
      <c r="C83" s="2" t="s">
        <v>44</v>
      </c>
      <c r="D83" s="10">
        <v>98</v>
      </c>
      <c r="E83" s="2">
        <v>159</v>
      </c>
    </row>
    <row r="84" spans="1:5" x14ac:dyDescent="0.5">
      <c r="A84" s="3" t="s">
        <v>27</v>
      </c>
      <c r="B84" s="4" t="s">
        <v>11</v>
      </c>
      <c r="C84" s="4" t="s">
        <v>39</v>
      </c>
      <c r="D84" s="11">
        <v>13391</v>
      </c>
      <c r="E84" s="4">
        <v>201</v>
      </c>
    </row>
    <row r="85" spans="1:5" x14ac:dyDescent="0.5">
      <c r="A85" s="1" t="s">
        <v>10</v>
      </c>
      <c r="B85" s="2" t="s">
        <v>19</v>
      </c>
      <c r="C85" s="2" t="s">
        <v>23</v>
      </c>
      <c r="D85" s="10">
        <v>8890</v>
      </c>
      <c r="E85" s="2">
        <v>210</v>
      </c>
    </row>
    <row r="86" spans="1:5" x14ac:dyDescent="0.5">
      <c r="A86" s="3" t="s">
        <v>28</v>
      </c>
      <c r="B86" s="4" t="s">
        <v>22</v>
      </c>
      <c r="C86" s="4" t="s">
        <v>33</v>
      </c>
      <c r="D86" s="11">
        <v>56</v>
      </c>
      <c r="E86" s="4">
        <v>51</v>
      </c>
    </row>
    <row r="87" spans="1:5" x14ac:dyDescent="0.5">
      <c r="A87" s="1" t="s">
        <v>29</v>
      </c>
      <c r="B87" s="2" t="s">
        <v>16</v>
      </c>
      <c r="C87" s="2" t="s">
        <v>20</v>
      </c>
      <c r="D87" s="10">
        <v>3339</v>
      </c>
      <c r="E87" s="2">
        <v>39</v>
      </c>
    </row>
    <row r="88" spans="1:5" x14ac:dyDescent="0.5">
      <c r="A88" s="3" t="s">
        <v>37</v>
      </c>
      <c r="B88" s="4" t="s">
        <v>11</v>
      </c>
      <c r="C88" s="4" t="s">
        <v>17</v>
      </c>
      <c r="D88" s="11">
        <v>3808</v>
      </c>
      <c r="E88" s="4">
        <v>279</v>
      </c>
    </row>
    <row r="89" spans="1:5" x14ac:dyDescent="0.5">
      <c r="A89" s="1" t="s">
        <v>37</v>
      </c>
      <c r="B89" s="2" t="s">
        <v>22</v>
      </c>
      <c r="C89" s="2" t="s">
        <v>33</v>
      </c>
      <c r="D89" s="10">
        <v>63</v>
      </c>
      <c r="E89" s="2">
        <v>123</v>
      </c>
    </row>
    <row r="90" spans="1:5" x14ac:dyDescent="0.5">
      <c r="A90" s="3" t="s">
        <v>28</v>
      </c>
      <c r="B90" s="4" t="s">
        <v>19</v>
      </c>
      <c r="C90" s="4" t="s">
        <v>41</v>
      </c>
      <c r="D90" s="11">
        <v>7812</v>
      </c>
      <c r="E90" s="4">
        <v>81</v>
      </c>
    </row>
    <row r="91" spans="1:5" x14ac:dyDescent="0.5">
      <c r="A91" s="1" t="s">
        <v>7</v>
      </c>
      <c r="B91" s="2" t="s">
        <v>8</v>
      </c>
      <c r="C91" s="2" t="s">
        <v>38</v>
      </c>
      <c r="D91" s="10">
        <v>7693</v>
      </c>
      <c r="E91" s="2">
        <v>21</v>
      </c>
    </row>
    <row r="92" spans="1:5" x14ac:dyDescent="0.5">
      <c r="A92" s="3" t="s">
        <v>29</v>
      </c>
      <c r="B92" s="4" t="s">
        <v>16</v>
      </c>
      <c r="C92" s="4" t="s">
        <v>42</v>
      </c>
      <c r="D92" s="11">
        <v>973</v>
      </c>
      <c r="E92" s="4">
        <v>162</v>
      </c>
    </row>
    <row r="93" spans="1:5" x14ac:dyDescent="0.5">
      <c r="A93" s="1" t="s">
        <v>37</v>
      </c>
      <c r="B93" s="2" t="s">
        <v>11</v>
      </c>
      <c r="C93" s="2" t="s">
        <v>43</v>
      </c>
      <c r="D93" s="10">
        <v>567</v>
      </c>
      <c r="E93" s="2">
        <v>228</v>
      </c>
    </row>
    <row r="94" spans="1:5" x14ac:dyDescent="0.5">
      <c r="A94" s="3" t="s">
        <v>37</v>
      </c>
      <c r="B94" s="4" t="s">
        <v>16</v>
      </c>
      <c r="C94" s="4" t="s">
        <v>34</v>
      </c>
      <c r="D94" s="11">
        <v>2471</v>
      </c>
      <c r="E94" s="4">
        <v>342</v>
      </c>
    </row>
    <row r="95" spans="1:5" x14ac:dyDescent="0.5">
      <c r="A95" s="1" t="s">
        <v>27</v>
      </c>
      <c r="B95" s="2" t="s">
        <v>22</v>
      </c>
      <c r="C95" s="2" t="s">
        <v>33</v>
      </c>
      <c r="D95" s="10">
        <v>7189</v>
      </c>
      <c r="E95" s="2">
        <v>54</v>
      </c>
    </row>
    <row r="96" spans="1:5" x14ac:dyDescent="0.5">
      <c r="A96" s="3" t="s">
        <v>15</v>
      </c>
      <c r="B96" s="4" t="s">
        <v>11</v>
      </c>
      <c r="C96" s="4" t="s">
        <v>42</v>
      </c>
      <c r="D96" s="11">
        <v>7455</v>
      </c>
      <c r="E96" s="4">
        <v>216</v>
      </c>
    </row>
    <row r="97" spans="1:5" x14ac:dyDescent="0.5">
      <c r="A97" s="1" t="s">
        <v>29</v>
      </c>
      <c r="B97" s="2" t="s">
        <v>32</v>
      </c>
      <c r="C97" s="2" t="s">
        <v>44</v>
      </c>
      <c r="D97" s="10">
        <v>3108</v>
      </c>
      <c r="E97" s="2">
        <v>54</v>
      </c>
    </row>
    <row r="98" spans="1:5" x14ac:dyDescent="0.5">
      <c r="A98" s="3" t="s">
        <v>18</v>
      </c>
      <c r="B98" s="4" t="s">
        <v>22</v>
      </c>
      <c r="C98" s="4" t="s">
        <v>20</v>
      </c>
      <c r="D98" s="11">
        <v>469</v>
      </c>
      <c r="E98" s="4">
        <v>75</v>
      </c>
    </row>
    <row r="99" spans="1:5" x14ac:dyDescent="0.5">
      <c r="A99" s="1" t="s">
        <v>13</v>
      </c>
      <c r="B99" s="2" t="s">
        <v>8</v>
      </c>
      <c r="C99" s="2" t="s">
        <v>36</v>
      </c>
      <c r="D99" s="10">
        <v>2737</v>
      </c>
      <c r="E99" s="2">
        <v>93</v>
      </c>
    </row>
    <row r="100" spans="1:5" x14ac:dyDescent="0.5">
      <c r="A100" s="3" t="s">
        <v>13</v>
      </c>
      <c r="B100" s="4" t="s">
        <v>8</v>
      </c>
      <c r="C100" s="4" t="s">
        <v>20</v>
      </c>
      <c r="D100" s="11">
        <v>4305</v>
      </c>
      <c r="E100" s="4">
        <v>156</v>
      </c>
    </row>
    <row r="101" spans="1:5" x14ac:dyDescent="0.5">
      <c r="A101" s="1" t="s">
        <v>13</v>
      </c>
      <c r="B101" s="2" t="s">
        <v>22</v>
      </c>
      <c r="C101" s="2" t="s">
        <v>30</v>
      </c>
      <c r="D101" s="10">
        <v>2408</v>
      </c>
      <c r="E101" s="2">
        <v>9</v>
      </c>
    </row>
    <row r="102" spans="1:5" x14ac:dyDescent="0.5">
      <c r="A102" s="3" t="s">
        <v>29</v>
      </c>
      <c r="B102" s="4" t="s">
        <v>16</v>
      </c>
      <c r="C102" s="4" t="s">
        <v>38</v>
      </c>
      <c r="D102" s="11">
        <v>1281</v>
      </c>
      <c r="E102" s="4">
        <v>18</v>
      </c>
    </row>
    <row r="103" spans="1:5" x14ac:dyDescent="0.5">
      <c r="A103" s="1" t="s">
        <v>7</v>
      </c>
      <c r="B103" s="2" t="s">
        <v>11</v>
      </c>
      <c r="C103" s="2" t="s">
        <v>12</v>
      </c>
      <c r="D103" s="10">
        <v>12348</v>
      </c>
      <c r="E103" s="2">
        <v>234</v>
      </c>
    </row>
    <row r="104" spans="1:5" x14ac:dyDescent="0.5">
      <c r="A104" s="3" t="s">
        <v>29</v>
      </c>
      <c r="B104" s="4" t="s">
        <v>32</v>
      </c>
      <c r="C104" s="4" t="s">
        <v>42</v>
      </c>
      <c r="D104" s="11">
        <v>3689</v>
      </c>
      <c r="E104" s="4">
        <v>312</v>
      </c>
    </row>
    <row r="105" spans="1:5" x14ac:dyDescent="0.5">
      <c r="A105" s="1" t="s">
        <v>25</v>
      </c>
      <c r="B105" s="2" t="s">
        <v>16</v>
      </c>
      <c r="C105" s="2" t="s">
        <v>38</v>
      </c>
      <c r="D105" s="10">
        <v>2870</v>
      </c>
      <c r="E105" s="2">
        <v>300</v>
      </c>
    </row>
    <row r="106" spans="1:5" x14ac:dyDescent="0.5">
      <c r="A106" s="3" t="s">
        <v>28</v>
      </c>
      <c r="B106" s="4" t="s">
        <v>16</v>
      </c>
      <c r="C106" s="4" t="s">
        <v>41</v>
      </c>
      <c r="D106" s="11">
        <v>798</v>
      </c>
      <c r="E106" s="4">
        <v>519</v>
      </c>
    </row>
    <row r="107" spans="1:5" x14ac:dyDescent="0.5">
      <c r="A107" s="1" t="s">
        <v>15</v>
      </c>
      <c r="B107" s="2" t="s">
        <v>8</v>
      </c>
      <c r="C107" s="2" t="s">
        <v>43</v>
      </c>
      <c r="D107" s="10">
        <v>2933</v>
      </c>
      <c r="E107" s="2">
        <v>9</v>
      </c>
    </row>
    <row r="108" spans="1:5" x14ac:dyDescent="0.5">
      <c r="A108" s="3" t="s">
        <v>27</v>
      </c>
      <c r="B108" s="4" t="s">
        <v>11</v>
      </c>
      <c r="C108" s="4" t="s">
        <v>14</v>
      </c>
      <c r="D108" s="11">
        <v>2744</v>
      </c>
      <c r="E108" s="4">
        <v>9</v>
      </c>
    </row>
    <row r="109" spans="1:5" x14ac:dyDescent="0.5">
      <c r="A109" s="1" t="s">
        <v>7</v>
      </c>
      <c r="B109" s="2" t="s">
        <v>16</v>
      </c>
      <c r="C109" s="2" t="s">
        <v>21</v>
      </c>
      <c r="D109" s="10">
        <v>9772</v>
      </c>
      <c r="E109" s="2">
        <v>90</v>
      </c>
    </row>
    <row r="110" spans="1:5" x14ac:dyDescent="0.5">
      <c r="A110" s="3" t="s">
        <v>25</v>
      </c>
      <c r="B110" s="4" t="s">
        <v>32</v>
      </c>
      <c r="C110" s="4" t="s">
        <v>20</v>
      </c>
      <c r="D110" s="11">
        <v>1568</v>
      </c>
      <c r="E110" s="4">
        <v>96</v>
      </c>
    </row>
    <row r="111" spans="1:5" x14ac:dyDescent="0.5">
      <c r="A111" s="1" t="s">
        <v>28</v>
      </c>
      <c r="B111" s="2" t="s">
        <v>16</v>
      </c>
      <c r="C111" s="2" t="s">
        <v>31</v>
      </c>
      <c r="D111" s="10">
        <v>11417</v>
      </c>
      <c r="E111" s="2">
        <v>21</v>
      </c>
    </row>
    <row r="112" spans="1:5" x14ac:dyDescent="0.5">
      <c r="A112" s="3" t="s">
        <v>7</v>
      </c>
      <c r="B112" s="4" t="s">
        <v>32</v>
      </c>
      <c r="C112" s="4" t="s">
        <v>44</v>
      </c>
      <c r="D112" s="11">
        <v>6748</v>
      </c>
      <c r="E112" s="4">
        <v>48</v>
      </c>
    </row>
    <row r="113" spans="1:5" x14ac:dyDescent="0.5">
      <c r="A113" s="1" t="s">
        <v>37</v>
      </c>
      <c r="B113" s="2" t="s">
        <v>16</v>
      </c>
      <c r="C113" s="2" t="s">
        <v>41</v>
      </c>
      <c r="D113" s="10">
        <v>1407</v>
      </c>
      <c r="E113" s="2">
        <v>72</v>
      </c>
    </row>
    <row r="114" spans="1:5" x14ac:dyDescent="0.5">
      <c r="A114" s="3" t="s">
        <v>10</v>
      </c>
      <c r="B114" s="4" t="s">
        <v>11</v>
      </c>
      <c r="C114" s="4" t="s">
        <v>34</v>
      </c>
      <c r="D114" s="11">
        <v>2023</v>
      </c>
      <c r="E114" s="4">
        <v>168</v>
      </c>
    </row>
    <row r="115" spans="1:5" x14ac:dyDescent="0.5">
      <c r="A115" s="1" t="s">
        <v>27</v>
      </c>
      <c r="B115" s="2" t="s">
        <v>19</v>
      </c>
      <c r="C115" s="2" t="s">
        <v>44</v>
      </c>
      <c r="D115" s="10">
        <v>5236</v>
      </c>
      <c r="E115" s="2">
        <v>51</v>
      </c>
    </row>
    <row r="116" spans="1:5" x14ac:dyDescent="0.5">
      <c r="A116" s="3" t="s">
        <v>15</v>
      </c>
      <c r="B116" s="4" t="s">
        <v>16</v>
      </c>
      <c r="C116" s="4" t="s">
        <v>38</v>
      </c>
      <c r="D116" s="11">
        <v>1925</v>
      </c>
      <c r="E116" s="4">
        <v>192</v>
      </c>
    </row>
    <row r="117" spans="1:5" x14ac:dyDescent="0.5">
      <c r="A117" s="1" t="s">
        <v>25</v>
      </c>
      <c r="B117" s="2" t="s">
        <v>8</v>
      </c>
      <c r="C117" s="2" t="s">
        <v>26</v>
      </c>
      <c r="D117" s="10">
        <v>6608</v>
      </c>
      <c r="E117" s="2">
        <v>225</v>
      </c>
    </row>
    <row r="118" spans="1:5" x14ac:dyDescent="0.5">
      <c r="A118" s="3" t="s">
        <v>18</v>
      </c>
      <c r="B118" s="4" t="s">
        <v>32</v>
      </c>
      <c r="C118" s="4" t="s">
        <v>44</v>
      </c>
      <c r="D118" s="11">
        <v>8008</v>
      </c>
      <c r="E118" s="4">
        <v>456</v>
      </c>
    </row>
    <row r="119" spans="1:5" x14ac:dyDescent="0.5">
      <c r="A119" s="1" t="s">
        <v>37</v>
      </c>
      <c r="B119" s="2" t="s">
        <v>32</v>
      </c>
      <c r="C119" s="2" t="s">
        <v>20</v>
      </c>
      <c r="D119" s="10">
        <v>1428</v>
      </c>
      <c r="E119" s="2">
        <v>93</v>
      </c>
    </row>
    <row r="120" spans="1:5" x14ac:dyDescent="0.5">
      <c r="A120" s="3" t="s">
        <v>18</v>
      </c>
      <c r="B120" s="4" t="s">
        <v>32</v>
      </c>
      <c r="C120" s="4" t="s">
        <v>14</v>
      </c>
      <c r="D120" s="11">
        <v>525</v>
      </c>
      <c r="E120" s="4">
        <v>48</v>
      </c>
    </row>
    <row r="121" spans="1:5" x14ac:dyDescent="0.5">
      <c r="A121" s="1" t="s">
        <v>18</v>
      </c>
      <c r="B121" s="2" t="s">
        <v>8</v>
      </c>
      <c r="C121" s="2" t="s">
        <v>17</v>
      </c>
      <c r="D121" s="10">
        <v>1505</v>
      </c>
      <c r="E121" s="2">
        <v>102</v>
      </c>
    </row>
    <row r="122" spans="1:5" x14ac:dyDescent="0.5">
      <c r="A122" s="3" t="s">
        <v>25</v>
      </c>
      <c r="B122" s="4" t="s">
        <v>11</v>
      </c>
      <c r="C122" s="4" t="s">
        <v>9</v>
      </c>
      <c r="D122" s="11">
        <v>6755</v>
      </c>
      <c r="E122" s="4">
        <v>252</v>
      </c>
    </row>
    <row r="123" spans="1:5" x14ac:dyDescent="0.5">
      <c r="A123" s="1" t="s">
        <v>28</v>
      </c>
      <c r="B123" s="2" t="s">
        <v>8</v>
      </c>
      <c r="C123" s="2" t="s">
        <v>17</v>
      </c>
      <c r="D123" s="10">
        <v>11571</v>
      </c>
      <c r="E123" s="2">
        <v>138</v>
      </c>
    </row>
    <row r="124" spans="1:5" x14ac:dyDescent="0.5">
      <c r="A124" s="3" t="s">
        <v>7</v>
      </c>
      <c r="B124" s="4" t="s">
        <v>22</v>
      </c>
      <c r="C124" s="4" t="s">
        <v>20</v>
      </c>
      <c r="D124" s="11">
        <v>2541</v>
      </c>
      <c r="E124" s="4">
        <v>90</v>
      </c>
    </row>
    <row r="125" spans="1:5" x14ac:dyDescent="0.5">
      <c r="A125" s="1" t="s">
        <v>15</v>
      </c>
      <c r="B125" s="2" t="s">
        <v>8</v>
      </c>
      <c r="C125" s="2" t="s">
        <v>9</v>
      </c>
      <c r="D125" s="10">
        <v>1526</v>
      </c>
      <c r="E125" s="2">
        <v>240</v>
      </c>
    </row>
    <row r="126" spans="1:5" x14ac:dyDescent="0.5">
      <c r="A126" s="3" t="s">
        <v>7</v>
      </c>
      <c r="B126" s="4" t="s">
        <v>22</v>
      </c>
      <c r="C126" s="4" t="s">
        <v>14</v>
      </c>
      <c r="D126" s="11">
        <v>6125</v>
      </c>
      <c r="E126" s="4">
        <v>102</v>
      </c>
    </row>
    <row r="127" spans="1:5" x14ac:dyDescent="0.5">
      <c r="A127" s="1" t="s">
        <v>15</v>
      </c>
      <c r="B127" s="2" t="s">
        <v>11</v>
      </c>
      <c r="C127" s="2" t="s">
        <v>41</v>
      </c>
      <c r="D127" s="10">
        <v>847</v>
      </c>
      <c r="E127" s="2">
        <v>129</v>
      </c>
    </row>
    <row r="128" spans="1:5" x14ac:dyDescent="0.5">
      <c r="A128" s="3" t="s">
        <v>10</v>
      </c>
      <c r="B128" s="4" t="s">
        <v>11</v>
      </c>
      <c r="C128" s="4" t="s">
        <v>41</v>
      </c>
      <c r="D128" s="11">
        <v>4753</v>
      </c>
      <c r="E128" s="4">
        <v>300</v>
      </c>
    </row>
    <row r="129" spans="1:5" x14ac:dyDescent="0.5">
      <c r="A129" s="1" t="s">
        <v>18</v>
      </c>
      <c r="B129" s="2" t="s">
        <v>22</v>
      </c>
      <c r="C129" s="2" t="s">
        <v>21</v>
      </c>
      <c r="D129" s="10">
        <v>959</v>
      </c>
      <c r="E129" s="2">
        <v>135</v>
      </c>
    </row>
    <row r="130" spans="1:5" x14ac:dyDescent="0.5">
      <c r="A130" s="3" t="s">
        <v>25</v>
      </c>
      <c r="B130" s="4" t="s">
        <v>11</v>
      </c>
      <c r="C130" s="4" t="s">
        <v>40</v>
      </c>
      <c r="D130" s="11">
        <v>2793</v>
      </c>
      <c r="E130" s="4">
        <v>114</v>
      </c>
    </row>
    <row r="131" spans="1:5" x14ac:dyDescent="0.5">
      <c r="A131" s="1" t="s">
        <v>25</v>
      </c>
      <c r="B131" s="2" t="s">
        <v>11</v>
      </c>
      <c r="C131" s="2" t="s">
        <v>26</v>
      </c>
      <c r="D131" s="10">
        <v>4606</v>
      </c>
      <c r="E131" s="2">
        <v>63</v>
      </c>
    </row>
    <row r="132" spans="1:5" x14ac:dyDescent="0.5">
      <c r="A132" s="3" t="s">
        <v>25</v>
      </c>
      <c r="B132" s="4" t="s">
        <v>16</v>
      </c>
      <c r="C132" s="4" t="s">
        <v>34</v>
      </c>
      <c r="D132" s="11">
        <v>5551</v>
      </c>
      <c r="E132" s="4">
        <v>252</v>
      </c>
    </row>
    <row r="133" spans="1:5" x14ac:dyDescent="0.5">
      <c r="A133" s="1" t="s">
        <v>37</v>
      </c>
      <c r="B133" s="2" t="s">
        <v>16</v>
      </c>
      <c r="C133" s="2" t="s">
        <v>12</v>
      </c>
      <c r="D133" s="10">
        <v>6657</v>
      </c>
      <c r="E133" s="2">
        <v>303</v>
      </c>
    </row>
    <row r="134" spans="1:5" x14ac:dyDescent="0.5">
      <c r="A134" s="3" t="s">
        <v>25</v>
      </c>
      <c r="B134" s="4" t="s">
        <v>19</v>
      </c>
      <c r="C134" s="4" t="s">
        <v>30</v>
      </c>
      <c r="D134" s="11">
        <v>4438</v>
      </c>
      <c r="E134" s="4">
        <v>246</v>
      </c>
    </row>
    <row r="135" spans="1:5" x14ac:dyDescent="0.5">
      <c r="A135" s="1" t="s">
        <v>10</v>
      </c>
      <c r="B135" s="2" t="s">
        <v>22</v>
      </c>
      <c r="C135" s="2" t="s">
        <v>24</v>
      </c>
      <c r="D135" s="10">
        <v>168</v>
      </c>
      <c r="E135" s="2">
        <v>84</v>
      </c>
    </row>
    <row r="136" spans="1:5" x14ac:dyDescent="0.5">
      <c r="A136" s="3" t="s">
        <v>25</v>
      </c>
      <c r="B136" s="4" t="s">
        <v>32</v>
      </c>
      <c r="C136" s="4" t="s">
        <v>30</v>
      </c>
      <c r="D136" s="11">
        <v>7777</v>
      </c>
      <c r="E136" s="4">
        <v>39</v>
      </c>
    </row>
    <row r="137" spans="1:5" x14ac:dyDescent="0.5">
      <c r="A137" s="1" t="s">
        <v>27</v>
      </c>
      <c r="B137" s="2" t="s">
        <v>16</v>
      </c>
      <c r="C137" s="2" t="s">
        <v>30</v>
      </c>
      <c r="D137" s="10">
        <v>3339</v>
      </c>
      <c r="E137" s="2">
        <v>348</v>
      </c>
    </row>
    <row r="138" spans="1:5" x14ac:dyDescent="0.5">
      <c r="A138" s="3" t="s">
        <v>25</v>
      </c>
      <c r="B138" s="4" t="s">
        <v>8</v>
      </c>
      <c r="C138" s="4" t="s">
        <v>21</v>
      </c>
      <c r="D138" s="11">
        <v>6391</v>
      </c>
      <c r="E138" s="4">
        <v>48</v>
      </c>
    </row>
    <row r="139" spans="1:5" x14ac:dyDescent="0.5">
      <c r="A139" s="1" t="s">
        <v>27</v>
      </c>
      <c r="B139" s="2" t="s">
        <v>8</v>
      </c>
      <c r="C139" s="2" t="s">
        <v>24</v>
      </c>
      <c r="D139" s="10">
        <v>518</v>
      </c>
      <c r="E139" s="2">
        <v>75</v>
      </c>
    </row>
    <row r="140" spans="1:5" x14ac:dyDescent="0.5">
      <c r="A140" s="3" t="s">
        <v>25</v>
      </c>
      <c r="B140" s="4" t="s">
        <v>22</v>
      </c>
      <c r="C140" s="4" t="s">
        <v>42</v>
      </c>
      <c r="D140" s="11">
        <v>5677</v>
      </c>
      <c r="E140" s="4">
        <v>258</v>
      </c>
    </row>
    <row r="141" spans="1:5" x14ac:dyDescent="0.5">
      <c r="A141" s="1" t="s">
        <v>18</v>
      </c>
      <c r="B141" s="2" t="s">
        <v>19</v>
      </c>
      <c r="C141" s="2" t="s">
        <v>30</v>
      </c>
      <c r="D141" s="10">
        <v>6048</v>
      </c>
      <c r="E141" s="2">
        <v>27</v>
      </c>
    </row>
    <row r="142" spans="1:5" x14ac:dyDescent="0.5">
      <c r="A142" s="3" t="s">
        <v>10</v>
      </c>
      <c r="B142" s="4" t="s">
        <v>22</v>
      </c>
      <c r="C142" s="4" t="s">
        <v>12</v>
      </c>
      <c r="D142" s="11">
        <v>3752</v>
      </c>
      <c r="E142" s="4">
        <v>213</v>
      </c>
    </row>
    <row r="143" spans="1:5" x14ac:dyDescent="0.5">
      <c r="A143" s="1" t="s">
        <v>27</v>
      </c>
      <c r="B143" s="2" t="s">
        <v>11</v>
      </c>
      <c r="C143" s="2" t="s">
        <v>34</v>
      </c>
      <c r="D143" s="10">
        <v>4480</v>
      </c>
      <c r="E143" s="2">
        <v>357</v>
      </c>
    </row>
    <row r="144" spans="1:5" x14ac:dyDescent="0.5">
      <c r="A144" s="3" t="s">
        <v>13</v>
      </c>
      <c r="B144" s="4" t="s">
        <v>8</v>
      </c>
      <c r="C144" s="4" t="s">
        <v>14</v>
      </c>
      <c r="D144" s="11">
        <v>259</v>
      </c>
      <c r="E144" s="4">
        <v>207</v>
      </c>
    </row>
    <row r="145" spans="1:5" x14ac:dyDescent="0.5">
      <c r="A145" s="1" t="s">
        <v>10</v>
      </c>
      <c r="B145" s="2" t="s">
        <v>8</v>
      </c>
      <c r="C145" s="2" t="s">
        <v>9</v>
      </c>
      <c r="D145" s="10">
        <v>42</v>
      </c>
      <c r="E145" s="2">
        <v>150</v>
      </c>
    </row>
    <row r="146" spans="1:5" x14ac:dyDescent="0.5">
      <c r="A146" s="3" t="s">
        <v>15</v>
      </c>
      <c r="B146" s="4" t="s">
        <v>16</v>
      </c>
      <c r="C146" s="4" t="s">
        <v>44</v>
      </c>
      <c r="D146" s="11">
        <v>98</v>
      </c>
      <c r="E146" s="4">
        <v>204</v>
      </c>
    </row>
    <row r="147" spans="1:5" x14ac:dyDescent="0.5">
      <c r="A147" s="1" t="s">
        <v>25</v>
      </c>
      <c r="B147" s="2" t="s">
        <v>11</v>
      </c>
      <c r="C147" s="2" t="s">
        <v>41</v>
      </c>
      <c r="D147" s="10">
        <v>2478</v>
      </c>
      <c r="E147" s="2">
        <v>21</v>
      </c>
    </row>
    <row r="148" spans="1:5" x14ac:dyDescent="0.5">
      <c r="A148" s="3" t="s">
        <v>15</v>
      </c>
      <c r="B148" s="4" t="s">
        <v>32</v>
      </c>
      <c r="C148" s="4" t="s">
        <v>21</v>
      </c>
      <c r="D148" s="11">
        <v>7847</v>
      </c>
      <c r="E148" s="4">
        <v>174</v>
      </c>
    </row>
    <row r="149" spans="1:5" x14ac:dyDescent="0.5">
      <c r="A149" s="1" t="s">
        <v>28</v>
      </c>
      <c r="B149" s="2" t="s">
        <v>8</v>
      </c>
      <c r="C149" s="2" t="s">
        <v>30</v>
      </c>
      <c r="D149" s="10">
        <v>9926</v>
      </c>
      <c r="E149" s="2">
        <v>201</v>
      </c>
    </row>
    <row r="150" spans="1:5" x14ac:dyDescent="0.5">
      <c r="A150" s="3" t="s">
        <v>10</v>
      </c>
      <c r="B150" s="4" t="s">
        <v>22</v>
      </c>
      <c r="C150" s="4" t="s">
        <v>33</v>
      </c>
      <c r="D150" s="11">
        <v>819</v>
      </c>
      <c r="E150" s="4">
        <v>510</v>
      </c>
    </row>
    <row r="151" spans="1:5" x14ac:dyDescent="0.5">
      <c r="A151" s="1" t="s">
        <v>18</v>
      </c>
      <c r="B151" s="2" t="s">
        <v>19</v>
      </c>
      <c r="C151" s="2" t="s">
        <v>34</v>
      </c>
      <c r="D151" s="10">
        <v>3052</v>
      </c>
      <c r="E151" s="2">
        <v>378</v>
      </c>
    </row>
    <row r="152" spans="1:5" x14ac:dyDescent="0.5">
      <c r="A152" s="3" t="s">
        <v>13</v>
      </c>
      <c r="B152" s="4" t="s">
        <v>32</v>
      </c>
      <c r="C152" s="4" t="s">
        <v>43</v>
      </c>
      <c r="D152" s="11">
        <v>6832</v>
      </c>
      <c r="E152" s="4">
        <v>27</v>
      </c>
    </row>
    <row r="153" spans="1:5" x14ac:dyDescent="0.5">
      <c r="A153" s="1" t="s">
        <v>28</v>
      </c>
      <c r="B153" s="2" t="s">
        <v>19</v>
      </c>
      <c r="C153" s="2" t="s">
        <v>31</v>
      </c>
      <c r="D153" s="10">
        <v>2016</v>
      </c>
      <c r="E153" s="2">
        <v>117</v>
      </c>
    </row>
    <row r="154" spans="1:5" x14ac:dyDescent="0.5">
      <c r="A154" s="3" t="s">
        <v>18</v>
      </c>
      <c r="B154" s="4" t="s">
        <v>22</v>
      </c>
      <c r="C154" s="4" t="s">
        <v>43</v>
      </c>
      <c r="D154" s="11">
        <v>7322</v>
      </c>
      <c r="E154" s="4">
        <v>36</v>
      </c>
    </row>
    <row r="155" spans="1:5" x14ac:dyDescent="0.5">
      <c r="A155" s="1" t="s">
        <v>10</v>
      </c>
      <c r="B155" s="2" t="s">
        <v>11</v>
      </c>
      <c r="C155" s="2" t="s">
        <v>21</v>
      </c>
      <c r="D155" s="10">
        <v>357</v>
      </c>
      <c r="E155" s="2">
        <v>126</v>
      </c>
    </row>
    <row r="156" spans="1:5" x14ac:dyDescent="0.5">
      <c r="A156" s="3" t="s">
        <v>13</v>
      </c>
      <c r="B156" s="4" t="s">
        <v>19</v>
      </c>
      <c r="C156" s="4" t="s">
        <v>20</v>
      </c>
      <c r="D156" s="11">
        <v>3192</v>
      </c>
      <c r="E156" s="4">
        <v>72</v>
      </c>
    </row>
    <row r="157" spans="1:5" x14ac:dyDescent="0.5">
      <c r="A157" s="1" t="s">
        <v>25</v>
      </c>
      <c r="B157" s="2" t="s">
        <v>16</v>
      </c>
      <c r="C157" s="2" t="s">
        <v>24</v>
      </c>
      <c r="D157" s="10">
        <v>8435</v>
      </c>
      <c r="E157" s="2">
        <v>42</v>
      </c>
    </row>
    <row r="158" spans="1:5" x14ac:dyDescent="0.5">
      <c r="A158" s="3" t="s">
        <v>7</v>
      </c>
      <c r="B158" s="4" t="s">
        <v>19</v>
      </c>
      <c r="C158" s="4" t="s">
        <v>34</v>
      </c>
      <c r="D158" s="11">
        <v>0</v>
      </c>
      <c r="E158" s="4">
        <v>135</v>
      </c>
    </row>
    <row r="159" spans="1:5" x14ac:dyDescent="0.5">
      <c r="A159" s="1" t="s">
        <v>25</v>
      </c>
      <c r="B159" s="2" t="s">
        <v>32</v>
      </c>
      <c r="C159" s="2" t="s">
        <v>40</v>
      </c>
      <c r="D159" s="10">
        <v>8862</v>
      </c>
      <c r="E159" s="2">
        <v>189</v>
      </c>
    </row>
    <row r="160" spans="1:5" x14ac:dyDescent="0.5">
      <c r="A160" s="3" t="s">
        <v>18</v>
      </c>
      <c r="B160" s="4" t="s">
        <v>8</v>
      </c>
      <c r="C160" s="4" t="s">
        <v>42</v>
      </c>
      <c r="D160" s="11">
        <v>3556</v>
      </c>
      <c r="E160" s="4">
        <v>459</v>
      </c>
    </row>
    <row r="161" spans="1:5" x14ac:dyDescent="0.5">
      <c r="A161" s="1" t="s">
        <v>27</v>
      </c>
      <c r="B161" s="2" t="s">
        <v>32</v>
      </c>
      <c r="C161" s="2" t="s">
        <v>39</v>
      </c>
      <c r="D161" s="10">
        <v>7280</v>
      </c>
      <c r="E161" s="2">
        <v>201</v>
      </c>
    </row>
    <row r="162" spans="1:5" x14ac:dyDescent="0.5">
      <c r="A162" s="3" t="s">
        <v>18</v>
      </c>
      <c r="B162" s="4" t="s">
        <v>32</v>
      </c>
      <c r="C162" s="4" t="s">
        <v>9</v>
      </c>
      <c r="D162" s="11">
        <v>3402</v>
      </c>
      <c r="E162" s="4">
        <v>366</v>
      </c>
    </row>
    <row r="163" spans="1:5" x14ac:dyDescent="0.5">
      <c r="A163" s="1" t="s">
        <v>29</v>
      </c>
      <c r="B163" s="2" t="s">
        <v>8</v>
      </c>
      <c r="C163" s="2" t="s">
        <v>34</v>
      </c>
      <c r="D163" s="10">
        <v>4592</v>
      </c>
      <c r="E163" s="2">
        <v>324</v>
      </c>
    </row>
    <row r="164" spans="1:5" x14ac:dyDescent="0.5">
      <c r="A164" s="3" t="s">
        <v>13</v>
      </c>
      <c r="B164" s="4" t="s">
        <v>11</v>
      </c>
      <c r="C164" s="4" t="s">
        <v>39</v>
      </c>
      <c r="D164" s="11">
        <v>7833</v>
      </c>
      <c r="E164" s="4">
        <v>243</v>
      </c>
    </row>
    <row r="165" spans="1:5" x14ac:dyDescent="0.5">
      <c r="A165" s="1" t="s">
        <v>28</v>
      </c>
      <c r="B165" s="2" t="s">
        <v>19</v>
      </c>
      <c r="C165" s="2" t="s">
        <v>43</v>
      </c>
      <c r="D165" s="10">
        <v>7651</v>
      </c>
      <c r="E165" s="2">
        <v>213</v>
      </c>
    </row>
    <row r="166" spans="1:5" x14ac:dyDescent="0.5">
      <c r="A166" s="3" t="s">
        <v>7</v>
      </c>
      <c r="B166" s="4" t="s">
        <v>11</v>
      </c>
      <c r="C166" s="4" t="s">
        <v>9</v>
      </c>
      <c r="D166" s="11">
        <v>2275</v>
      </c>
      <c r="E166" s="4">
        <v>447</v>
      </c>
    </row>
    <row r="167" spans="1:5" x14ac:dyDescent="0.5">
      <c r="A167" s="1" t="s">
        <v>7</v>
      </c>
      <c r="B167" s="2" t="s">
        <v>22</v>
      </c>
      <c r="C167" s="2" t="s">
        <v>33</v>
      </c>
      <c r="D167" s="10">
        <v>5670</v>
      </c>
      <c r="E167" s="2">
        <v>297</v>
      </c>
    </row>
    <row r="168" spans="1:5" x14ac:dyDescent="0.5">
      <c r="A168" s="3" t="s">
        <v>25</v>
      </c>
      <c r="B168" s="4" t="s">
        <v>11</v>
      </c>
      <c r="C168" s="4" t="s">
        <v>31</v>
      </c>
      <c r="D168" s="11">
        <v>2135</v>
      </c>
      <c r="E168" s="4">
        <v>27</v>
      </c>
    </row>
    <row r="169" spans="1:5" x14ac:dyDescent="0.5">
      <c r="A169" s="1" t="s">
        <v>7</v>
      </c>
      <c r="B169" s="2" t="s">
        <v>32</v>
      </c>
      <c r="C169" s="2" t="s">
        <v>36</v>
      </c>
      <c r="D169" s="10">
        <v>2779</v>
      </c>
      <c r="E169" s="2">
        <v>75</v>
      </c>
    </row>
    <row r="170" spans="1:5" x14ac:dyDescent="0.5">
      <c r="A170" s="3" t="s">
        <v>37</v>
      </c>
      <c r="B170" s="4" t="s">
        <v>19</v>
      </c>
      <c r="C170" s="4" t="s">
        <v>21</v>
      </c>
      <c r="D170" s="11">
        <v>12950</v>
      </c>
      <c r="E170" s="4">
        <v>30</v>
      </c>
    </row>
    <row r="171" spans="1:5" x14ac:dyDescent="0.5">
      <c r="A171" s="1" t="s">
        <v>25</v>
      </c>
      <c r="B171" s="2" t="s">
        <v>16</v>
      </c>
      <c r="C171" s="2" t="s">
        <v>17</v>
      </c>
      <c r="D171" s="10">
        <v>2646</v>
      </c>
      <c r="E171" s="2">
        <v>177</v>
      </c>
    </row>
    <row r="172" spans="1:5" x14ac:dyDescent="0.5">
      <c r="A172" s="3" t="s">
        <v>7</v>
      </c>
      <c r="B172" s="4" t="s">
        <v>32</v>
      </c>
      <c r="C172" s="4" t="s">
        <v>21</v>
      </c>
      <c r="D172" s="11">
        <v>3794</v>
      </c>
      <c r="E172" s="4">
        <v>159</v>
      </c>
    </row>
    <row r="173" spans="1:5" x14ac:dyDescent="0.5">
      <c r="A173" s="1" t="s">
        <v>29</v>
      </c>
      <c r="B173" s="2" t="s">
        <v>11</v>
      </c>
      <c r="C173" s="2" t="s">
        <v>21</v>
      </c>
      <c r="D173" s="10">
        <v>819</v>
      </c>
      <c r="E173" s="2">
        <v>306</v>
      </c>
    </row>
    <row r="174" spans="1:5" x14ac:dyDescent="0.5">
      <c r="A174" s="3" t="s">
        <v>29</v>
      </c>
      <c r="B174" s="4" t="s">
        <v>32</v>
      </c>
      <c r="C174" s="4" t="s">
        <v>35</v>
      </c>
      <c r="D174" s="11">
        <v>2583</v>
      </c>
      <c r="E174" s="4">
        <v>18</v>
      </c>
    </row>
    <row r="175" spans="1:5" x14ac:dyDescent="0.5">
      <c r="A175" s="1" t="s">
        <v>25</v>
      </c>
      <c r="B175" s="2" t="s">
        <v>11</v>
      </c>
      <c r="C175" s="2" t="s">
        <v>38</v>
      </c>
      <c r="D175" s="10">
        <v>4585</v>
      </c>
      <c r="E175" s="2">
        <v>240</v>
      </c>
    </row>
    <row r="176" spans="1:5" x14ac:dyDescent="0.5">
      <c r="A176" s="3" t="s">
        <v>27</v>
      </c>
      <c r="B176" s="4" t="s">
        <v>32</v>
      </c>
      <c r="C176" s="4" t="s">
        <v>21</v>
      </c>
      <c r="D176" s="11">
        <v>1652</v>
      </c>
      <c r="E176" s="4">
        <v>93</v>
      </c>
    </row>
    <row r="177" spans="1:5" x14ac:dyDescent="0.5">
      <c r="A177" s="1" t="s">
        <v>37</v>
      </c>
      <c r="B177" s="2" t="s">
        <v>32</v>
      </c>
      <c r="C177" s="2" t="s">
        <v>44</v>
      </c>
      <c r="D177" s="10">
        <v>4991</v>
      </c>
      <c r="E177" s="2">
        <v>9</v>
      </c>
    </row>
    <row r="178" spans="1:5" x14ac:dyDescent="0.5">
      <c r="A178" s="3" t="s">
        <v>10</v>
      </c>
      <c r="B178" s="4" t="s">
        <v>32</v>
      </c>
      <c r="C178" s="4" t="s">
        <v>31</v>
      </c>
      <c r="D178" s="11">
        <v>2009</v>
      </c>
      <c r="E178" s="4">
        <v>219</v>
      </c>
    </row>
    <row r="179" spans="1:5" x14ac:dyDescent="0.5">
      <c r="A179" s="1" t="s">
        <v>28</v>
      </c>
      <c r="B179" s="2" t="s">
        <v>19</v>
      </c>
      <c r="C179" s="2" t="s">
        <v>24</v>
      </c>
      <c r="D179" s="10">
        <v>1568</v>
      </c>
      <c r="E179" s="2">
        <v>141</v>
      </c>
    </row>
    <row r="180" spans="1:5" x14ac:dyDescent="0.5">
      <c r="A180" s="3" t="s">
        <v>15</v>
      </c>
      <c r="B180" s="4" t="s">
        <v>8</v>
      </c>
      <c r="C180" s="4" t="s">
        <v>35</v>
      </c>
      <c r="D180" s="11">
        <v>3388</v>
      </c>
      <c r="E180" s="4">
        <v>123</v>
      </c>
    </row>
    <row r="181" spans="1:5" x14ac:dyDescent="0.5">
      <c r="A181" s="1" t="s">
        <v>7</v>
      </c>
      <c r="B181" s="2" t="s">
        <v>22</v>
      </c>
      <c r="C181" s="2" t="s">
        <v>40</v>
      </c>
      <c r="D181" s="10">
        <v>623</v>
      </c>
      <c r="E181" s="2">
        <v>51</v>
      </c>
    </row>
    <row r="182" spans="1:5" x14ac:dyDescent="0.5">
      <c r="A182" s="3" t="s">
        <v>18</v>
      </c>
      <c r="B182" s="4" t="s">
        <v>16</v>
      </c>
      <c r="C182" s="4" t="s">
        <v>14</v>
      </c>
      <c r="D182" s="11">
        <v>10073</v>
      </c>
      <c r="E182" s="4">
        <v>120</v>
      </c>
    </row>
    <row r="183" spans="1:5" x14ac:dyDescent="0.5">
      <c r="A183" s="1" t="s">
        <v>10</v>
      </c>
      <c r="B183" s="2" t="s">
        <v>19</v>
      </c>
      <c r="C183" s="2" t="s">
        <v>44</v>
      </c>
      <c r="D183" s="10">
        <v>1561</v>
      </c>
      <c r="E183" s="2">
        <v>27</v>
      </c>
    </row>
    <row r="184" spans="1:5" x14ac:dyDescent="0.5">
      <c r="A184" s="3" t="s">
        <v>13</v>
      </c>
      <c r="B184" s="4" t="s">
        <v>16</v>
      </c>
      <c r="C184" s="4" t="s">
        <v>41</v>
      </c>
      <c r="D184" s="11">
        <v>11522</v>
      </c>
      <c r="E184" s="4">
        <v>204</v>
      </c>
    </row>
    <row r="185" spans="1:5" x14ac:dyDescent="0.5">
      <c r="A185" s="1" t="s">
        <v>18</v>
      </c>
      <c r="B185" s="2" t="s">
        <v>22</v>
      </c>
      <c r="C185" s="2" t="s">
        <v>33</v>
      </c>
      <c r="D185" s="10">
        <v>2317</v>
      </c>
      <c r="E185" s="2">
        <v>123</v>
      </c>
    </row>
    <row r="186" spans="1:5" x14ac:dyDescent="0.5">
      <c r="A186" s="3" t="s">
        <v>37</v>
      </c>
      <c r="B186" s="4" t="s">
        <v>8</v>
      </c>
      <c r="C186" s="4" t="s">
        <v>42</v>
      </c>
      <c r="D186" s="11">
        <v>3059</v>
      </c>
      <c r="E186" s="4">
        <v>27</v>
      </c>
    </row>
    <row r="187" spans="1:5" x14ac:dyDescent="0.5">
      <c r="A187" s="1" t="s">
        <v>15</v>
      </c>
      <c r="B187" s="2" t="s">
        <v>8</v>
      </c>
      <c r="C187" s="2" t="s">
        <v>44</v>
      </c>
      <c r="D187" s="10">
        <v>2324</v>
      </c>
      <c r="E187" s="2">
        <v>177</v>
      </c>
    </row>
    <row r="188" spans="1:5" x14ac:dyDescent="0.5">
      <c r="A188" s="3" t="s">
        <v>29</v>
      </c>
      <c r="B188" s="4" t="s">
        <v>19</v>
      </c>
      <c r="C188" s="4" t="s">
        <v>44</v>
      </c>
      <c r="D188" s="11">
        <v>4956</v>
      </c>
      <c r="E188" s="4">
        <v>171</v>
      </c>
    </row>
    <row r="189" spans="1:5" x14ac:dyDescent="0.5">
      <c r="A189" s="1" t="s">
        <v>37</v>
      </c>
      <c r="B189" s="2" t="s">
        <v>32</v>
      </c>
      <c r="C189" s="2" t="s">
        <v>38</v>
      </c>
      <c r="D189" s="10">
        <v>5355</v>
      </c>
      <c r="E189" s="2">
        <v>204</v>
      </c>
    </row>
    <row r="190" spans="1:5" x14ac:dyDescent="0.5">
      <c r="A190" s="3" t="s">
        <v>29</v>
      </c>
      <c r="B190" s="4" t="s">
        <v>32</v>
      </c>
      <c r="C190" s="4" t="s">
        <v>26</v>
      </c>
      <c r="D190" s="11">
        <v>7259</v>
      </c>
      <c r="E190" s="4">
        <v>276</v>
      </c>
    </row>
    <row r="191" spans="1:5" x14ac:dyDescent="0.5">
      <c r="A191" s="1" t="s">
        <v>10</v>
      </c>
      <c r="B191" s="2" t="s">
        <v>8</v>
      </c>
      <c r="C191" s="2" t="s">
        <v>44</v>
      </c>
      <c r="D191" s="10">
        <v>6279</v>
      </c>
      <c r="E191" s="2">
        <v>45</v>
      </c>
    </row>
    <row r="192" spans="1:5" x14ac:dyDescent="0.5">
      <c r="A192" s="3" t="s">
        <v>7</v>
      </c>
      <c r="B192" s="4" t="s">
        <v>22</v>
      </c>
      <c r="C192" s="4" t="s">
        <v>34</v>
      </c>
      <c r="D192" s="11">
        <v>2541</v>
      </c>
      <c r="E192" s="4">
        <v>45</v>
      </c>
    </row>
    <row r="193" spans="1:5" x14ac:dyDescent="0.5">
      <c r="A193" s="1" t="s">
        <v>18</v>
      </c>
      <c r="B193" s="2" t="s">
        <v>11</v>
      </c>
      <c r="C193" s="2" t="s">
        <v>41</v>
      </c>
      <c r="D193" s="10">
        <v>3864</v>
      </c>
      <c r="E193" s="2">
        <v>177</v>
      </c>
    </row>
    <row r="194" spans="1:5" x14ac:dyDescent="0.5">
      <c r="A194" s="3" t="s">
        <v>27</v>
      </c>
      <c r="B194" s="4" t="s">
        <v>16</v>
      </c>
      <c r="C194" s="4" t="s">
        <v>33</v>
      </c>
      <c r="D194" s="11">
        <v>6146</v>
      </c>
      <c r="E194" s="4">
        <v>63</v>
      </c>
    </row>
    <row r="195" spans="1:5" x14ac:dyDescent="0.5">
      <c r="A195" s="1" t="s">
        <v>13</v>
      </c>
      <c r="B195" s="2" t="s">
        <v>19</v>
      </c>
      <c r="C195" s="2" t="s">
        <v>17</v>
      </c>
      <c r="D195" s="10">
        <v>2639</v>
      </c>
      <c r="E195" s="2">
        <v>204</v>
      </c>
    </row>
    <row r="196" spans="1:5" x14ac:dyDescent="0.5">
      <c r="A196" s="3" t="s">
        <v>10</v>
      </c>
      <c r="B196" s="4" t="s">
        <v>8</v>
      </c>
      <c r="C196" s="4" t="s">
        <v>24</v>
      </c>
      <c r="D196" s="11">
        <v>1890</v>
      </c>
      <c r="E196" s="4">
        <v>195</v>
      </c>
    </row>
    <row r="197" spans="1:5" x14ac:dyDescent="0.5">
      <c r="A197" s="1" t="s">
        <v>25</v>
      </c>
      <c r="B197" s="2" t="s">
        <v>32</v>
      </c>
      <c r="C197" s="2" t="s">
        <v>26</v>
      </c>
      <c r="D197" s="10">
        <v>1932</v>
      </c>
      <c r="E197" s="2">
        <v>369</v>
      </c>
    </row>
    <row r="198" spans="1:5" x14ac:dyDescent="0.5">
      <c r="A198" s="3" t="s">
        <v>29</v>
      </c>
      <c r="B198" s="4" t="s">
        <v>32</v>
      </c>
      <c r="C198" s="4" t="s">
        <v>20</v>
      </c>
      <c r="D198" s="11">
        <v>6300</v>
      </c>
      <c r="E198" s="4">
        <v>42</v>
      </c>
    </row>
    <row r="199" spans="1:5" x14ac:dyDescent="0.5">
      <c r="A199" s="1" t="s">
        <v>18</v>
      </c>
      <c r="B199" s="2" t="s">
        <v>8</v>
      </c>
      <c r="C199" s="2" t="s">
        <v>9</v>
      </c>
      <c r="D199" s="10">
        <v>560</v>
      </c>
      <c r="E199" s="2">
        <v>81</v>
      </c>
    </row>
    <row r="200" spans="1:5" x14ac:dyDescent="0.5">
      <c r="A200" s="3" t="s">
        <v>13</v>
      </c>
      <c r="B200" s="4" t="s">
        <v>8</v>
      </c>
      <c r="C200" s="4" t="s">
        <v>44</v>
      </c>
      <c r="D200" s="11">
        <v>2856</v>
      </c>
      <c r="E200" s="4">
        <v>246</v>
      </c>
    </row>
    <row r="201" spans="1:5" x14ac:dyDescent="0.5">
      <c r="A201" s="1" t="s">
        <v>13</v>
      </c>
      <c r="B201" s="2" t="s">
        <v>32</v>
      </c>
      <c r="C201" s="2" t="s">
        <v>30</v>
      </c>
      <c r="D201" s="10">
        <v>707</v>
      </c>
      <c r="E201" s="2">
        <v>174</v>
      </c>
    </row>
    <row r="202" spans="1:5" x14ac:dyDescent="0.5">
      <c r="A202" s="3" t="s">
        <v>10</v>
      </c>
      <c r="B202" s="4" t="s">
        <v>11</v>
      </c>
      <c r="C202" s="4" t="s">
        <v>9</v>
      </c>
      <c r="D202" s="11">
        <v>3598</v>
      </c>
      <c r="E202" s="4">
        <v>81</v>
      </c>
    </row>
    <row r="203" spans="1:5" x14ac:dyDescent="0.5">
      <c r="A203" s="1" t="s">
        <v>7</v>
      </c>
      <c r="B203" s="2" t="s">
        <v>11</v>
      </c>
      <c r="C203" s="2" t="s">
        <v>24</v>
      </c>
      <c r="D203" s="10">
        <v>6853</v>
      </c>
      <c r="E203" s="2">
        <v>372</v>
      </c>
    </row>
    <row r="204" spans="1:5" x14ac:dyDescent="0.5">
      <c r="A204" s="3" t="s">
        <v>7</v>
      </c>
      <c r="B204" s="4" t="s">
        <v>11</v>
      </c>
      <c r="C204" s="4" t="s">
        <v>31</v>
      </c>
      <c r="D204" s="11">
        <v>4725</v>
      </c>
      <c r="E204" s="4">
        <v>174</v>
      </c>
    </row>
    <row r="205" spans="1:5" x14ac:dyDescent="0.5">
      <c r="A205" s="1" t="s">
        <v>15</v>
      </c>
      <c r="B205" s="2" t="s">
        <v>16</v>
      </c>
      <c r="C205" s="2" t="s">
        <v>12</v>
      </c>
      <c r="D205" s="10">
        <v>10304</v>
      </c>
      <c r="E205" s="2">
        <v>84</v>
      </c>
    </row>
    <row r="206" spans="1:5" x14ac:dyDescent="0.5">
      <c r="A206" s="3" t="s">
        <v>15</v>
      </c>
      <c r="B206" s="4" t="s">
        <v>32</v>
      </c>
      <c r="C206" s="4" t="s">
        <v>31</v>
      </c>
      <c r="D206" s="11">
        <v>1274</v>
      </c>
      <c r="E206" s="4">
        <v>225</v>
      </c>
    </row>
    <row r="207" spans="1:5" x14ac:dyDescent="0.5">
      <c r="A207" s="1" t="s">
        <v>27</v>
      </c>
      <c r="B207" s="2" t="s">
        <v>16</v>
      </c>
      <c r="C207" s="2" t="s">
        <v>9</v>
      </c>
      <c r="D207" s="10">
        <v>1526</v>
      </c>
      <c r="E207" s="2">
        <v>105</v>
      </c>
    </row>
    <row r="208" spans="1:5" x14ac:dyDescent="0.5">
      <c r="A208" s="3" t="s">
        <v>7</v>
      </c>
      <c r="B208" s="4" t="s">
        <v>19</v>
      </c>
      <c r="C208" s="4" t="s">
        <v>42</v>
      </c>
      <c r="D208" s="11">
        <v>3101</v>
      </c>
      <c r="E208" s="4">
        <v>225</v>
      </c>
    </row>
    <row r="209" spans="1:5" x14ac:dyDescent="0.5">
      <c r="A209" s="1" t="s">
        <v>28</v>
      </c>
      <c r="B209" s="2" t="s">
        <v>8</v>
      </c>
      <c r="C209" s="2" t="s">
        <v>26</v>
      </c>
      <c r="D209" s="10">
        <v>1057</v>
      </c>
      <c r="E209" s="2">
        <v>54</v>
      </c>
    </row>
    <row r="210" spans="1:5" x14ac:dyDescent="0.5">
      <c r="A210" s="3" t="s">
        <v>25</v>
      </c>
      <c r="B210" s="4" t="s">
        <v>8</v>
      </c>
      <c r="C210" s="4" t="s">
        <v>44</v>
      </c>
      <c r="D210" s="11">
        <v>5306</v>
      </c>
      <c r="E210" s="4">
        <v>0</v>
      </c>
    </row>
    <row r="211" spans="1:5" x14ac:dyDescent="0.5">
      <c r="A211" s="1" t="s">
        <v>27</v>
      </c>
      <c r="B211" s="2" t="s">
        <v>19</v>
      </c>
      <c r="C211" s="2" t="s">
        <v>40</v>
      </c>
      <c r="D211" s="10">
        <v>4018</v>
      </c>
      <c r="E211" s="2">
        <v>171</v>
      </c>
    </row>
    <row r="212" spans="1:5" x14ac:dyDescent="0.5">
      <c r="A212" s="3" t="s">
        <v>13</v>
      </c>
      <c r="B212" s="4" t="s">
        <v>32</v>
      </c>
      <c r="C212" s="4" t="s">
        <v>31</v>
      </c>
      <c r="D212" s="11">
        <v>938</v>
      </c>
      <c r="E212" s="4">
        <v>189</v>
      </c>
    </row>
    <row r="213" spans="1:5" x14ac:dyDescent="0.5">
      <c r="A213" s="1" t="s">
        <v>25</v>
      </c>
      <c r="B213" s="2" t="s">
        <v>22</v>
      </c>
      <c r="C213" s="2" t="s">
        <v>17</v>
      </c>
      <c r="D213" s="10">
        <v>1778</v>
      </c>
      <c r="E213" s="2">
        <v>270</v>
      </c>
    </row>
    <row r="214" spans="1:5" x14ac:dyDescent="0.5">
      <c r="A214" s="3" t="s">
        <v>18</v>
      </c>
      <c r="B214" s="4" t="s">
        <v>19</v>
      </c>
      <c r="C214" s="4" t="s">
        <v>9</v>
      </c>
      <c r="D214" s="11">
        <v>1638</v>
      </c>
      <c r="E214" s="4">
        <v>63</v>
      </c>
    </row>
    <row r="215" spans="1:5" x14ac:dyDescent="0.5">
      <c r="A215" s="1" t="s">
        <v>15</v>
      </c>
      <c r="B215" s="2" t="s">
        <v>22</v>
      </c>
      <c r="C215" s="2" t="s">
        <v>20</v>
      </c>
      <c r="D215" s="10">
        <v>154</v>
      </c>
      <c r="E215" s="2">
        <v>21</v>
      </c>
    </row>
    <row r="216" spans="1:5" x14ac:dyDescent="0.5">
      <c r="A216" s="3" t="s">
        <v>25</v>
      </c>
      <c r="B216" s="4" t="s">
        <v>8</v>
      </c>
      <c r="C216" s="4" t="s">
        <v>24</v>
      </c>
      <c r="D216" s="11">
        <v>9835</v>
      </c>
      <c r="E216" s="4">
        <v>207</v>
      </c>
    </row>
    <row r="217" spans="1:5" x14ac:dyDescent="0.5">
      <c r="A217" s="1" t="s">
        <v>13</v>
      </c>
      <c r="B217" s="2" t="s">
        <v>8</v>
      </c>
      <c r="C217" s="2" t="s">
        <v>35</v>
      </c>
      <c r="D217" s="10">
        <v>7273</v>
      </c>
      <c r="E217" s="2">
        <v>96</v>
      </c>
    </row>
    <row r="218" spans="1:5" x14ac:dyDescent="0.5">
      <c r="A218" s="3" t="s">
        <v>27</v>
      </c>
      <c r="B218" s="4" t="s">
        <v>19</v>
      </c>
      <c r="C218" s="4" t="s">
        <v>24</v>
      </c>
      <c r="D218" s="11">
        <v>6909</v>
      </c>
      <c r="E218" s="4">
        <v>81</v>
      </c>
    </row>
    <row r="219" spans="1:5" x14ac:dyDescent="0.5">
      <c r="A219" s="1" t="s">
        <v>13</v>
      </c>
      <c r="B219" s="2" t="s">
        <v>19</v>
      </c>
      <c r="C219" s="2" t="s">
        <v>40</v>
      </c>
      <c r="D219" s="10">
        <v>3920</v>
      </c>
      <c r="E219" s="2">
        <v>306</v>
      </c>
    </row>
    <row r="220" spans="1:5" x14ac:dyDescent="0.5">
      <c r="A220" s="3" t="s">
        <v>37</v>
      </c>
      <c r="B220" s="4" t="s">
        <v>19</v>
      </c>
      <c r="C220" s="4" t="s">
        <v>43</v>
      </c>
      <c r="D220" s="11">
        <v>4858</v>
      </c>
      <c r="E220" s="4">
        <v>279</v>
      </c>
    </row>
    <row r="221" spans="1:5" x14ac:dyDescent="0.5">
      <c r="A221" s="1" t="s">
        <v>28</v>
      </c>
      <c r="B221" s="2" t="s">
        <v>22</v>
      </c>
      <c r="C221" s="2" t="s">
        <v>14</v>
      </c>
      <c r="D221" s="10">
        <v>3549</v>
      </c>
      <c r="E221" s="2">
        <v>3</v>
      </c>
    </row>
    <row r="222" spans="1:5" x14ac:dyDescent="0.5">
      <c r="A222" s="3" t="s">
        <v>25</v>
      </c>
      <c r="B222" s="4" t="s">
        <v>19</v>
      </c>
      <c r="C222" s="4" t="s">
        <v>41</v>
      </c>
      <c r="D222" s="11">
        <v>966</v>
      </c>
      <c r="E222" s="4">
        <v>198</v>
      </c>
    </row>
    <row r="223" spans="1:5" x14ac:dyDescent="0.5">
      <c r="A223" s="1" t="s">
        <v>27</v>
      </c>
      <c r="B223" s="2" t="s">
        <v>19</v>
      </c>
      <c r="C223" s="2" t="s">
        <v>17</v>
      </c>
      <c r="D223" s="10">
        <v>385</v>
      </c>
      <c r="E223" s="2">
        <v>249</v>
      </c>
    </row>
    <row r="224" spans="1:5" x14ac:dyDescent="0.5">
      <c r="A224" s="3" t="s">
        <v>18</v>
      </c>
      <c r="B224" s="4" t="s">
        <v>32</v>
      </c>
      <c r="C224" s="4" t="s">
        <v>31</v>
      </c>
      <c r="D224" s="11">
        <v>2219</v>
      </c>
      <c r="E224" s="4">
        <v>75</v>
      </c>
    </row>
    <row r="225" spans="1:5" x14ac:dyDescent="0.5">
      <c r="A225" s="1" t="s">
        <v>13</v>
      </c>
      <c r="B225" s="2" t="s">
        <v>16</v>
      </c>
      <c r="C225" s="2" t="s">
        <v>12</v>
      </c>
      <c r="D225" s="10">
        <v>2954</v>
      </c>
      <c r="E225" s="2">
        <v>189</v>
      </c>
    </row>
    <row r="226" spans="1:5" x14ac:dyDescent="0.5">
      <c r="A226" s="3" t="s">
        <v>25</v>
      </c>
      <c r="B226" s="4" t="s">
        <v>16</v>
      </c>
      <c r="C226" s="4" t="s">
        <v>12</v>
      </c>
      <c r="D226" s="11">
        <v>280</v>
      </c>
      <c r="E226" s="4">
        <v>87</v>
      </c>
    </row>
    <row r="227" spans="1:5" x14ac:dyDescent="0.5">
      <c r="A227" s="1" t="s">
        <v>15</v>
      </c>
      <c r="B227" s="2" t="s">
        <v>16</v>
      </c>
      <c r="C227" s="2" t="s">
        <v>9</v>
      </c>
      <c r="D227" s="10">
        <v>6118</v>
      </c>
      <c r="E227" s="2">
        <v>174</v>
      </c>
    </row>
    <row r="228" spans="1:5" x14ac:dyDescent="0.5">
      <c r="A228" s="3" t="s">
        <v>28</v>
      </c>
      <c r="B228" s="4" t="s">
        <v>19</v>
      </c>
      <c r="C228" s="4" t="s">
        <v>39</v>
      </c>
      <c r="D228" s="11">
        <v>4802</v>
      </c>
      <c r="E228" s="4">
        <v>36</v>
      </c>
    </row>
    <row r="229" spans="1:5" x14ac:dyDescent="0.5">
      <c r="A229" s="1" t="s">
        <v>13</v>
      </c>
      <c r="B229" s="2" t="s">
        <v>22</v>
      </c>
      <c r="C229" s="2" t="s">
        <v>40</v>
      </c>
      <c r="D229" s="10">
        <v>4137</v>
      </c>
      <c r="E229" s="2">
        <v>60</v>
      </c>
    </row>
    <row r="230" spans="1:5" x14ac:dyDescent="0.5">
      <c r="A230" s="3" t="s">
        <v>29</v>
      </c>
      <c r="B230" s="4" t="s">
        <v>11</v>
      </c>
      <c r="C230" s="4" t="s">
        <v>36</v>
      </c>
      <c r="D230" s="11">
        <v>2023</v>
      </c>
      <c r="E230" s="4">
        <v>78</v>
      </c>
    </row>
    <row r="231" spans="1:5" x14ac:dyDescent="0.5">
      <c r="A231" s="1" t="s">
        <v>13</v>
      </c>
      <c r="B231" s="2" t="s">
        <v>16</v>
      </c>
      <c r="C231" s="2" t="s">
        <v>9</v>
      </c>
      <c r="D231" s="10">
        <v>9051</v>
      </c>
      <c r="E231" s="2">
        <v>57</v>
      </c>
    </row>
    <row r="232" spans="1:5" x14ac:dyDescent="0.5">
      <c r="A232" s="3" t="s">
        <v>13</v>
      </c>
      <c r="B232" s="4" t="s">
        <v>8</v>
      </c>
      <c r="C232" s="4" t="s">
        <v>42</v>
      </c>
      <c r="D232" s="11">
        <v>2919</v>
      </c>
      <c r="E232" s="4">
        <v>45</v>
      </c>
    </row>
    <row r="233" spans="1:5" x14ac:dyDescent="0.5">
      <c r="A233" s="1" t="s">
        <v>15</v>
      </c>
      <c r="B233" s="2" t="s">
        <v>22</v>
      </c>
      <c r="C233" s="2" t="s">
        <v>24</v>
      </c>
      <c r="D233" s="10">
        <v>5915</v>
      </c>
      <c r="E233" s="2">
        <v>3</v>
      </c>
    </row>
    <row r="234" spans="1:5" x14ac:dyDescent="0.5">
      <c r="A234" s="3" t="s">
        <v>37</v>
      </c>
      <c r="B234" s="4" t="s">
        <v>11</v>
      </c>
      <c r="C234" s="4" t="s">
        <v>39</v>
      </c>
      <c r="D234" s="11">
        <v>2562</v>
      </c>
      <c r="E234" s="4">
        <v>6</v>
      </c>
    </row>
    <row r="235" spans="1:5" x14ac:dyDescent="0.5">
      <c r="A235" s="1" t="s">
        <v>27</v>
      </c>
      <c r="B235" s="2" t="s">
        <v>8</v>
      </c>
      <c r="C235" s="2" t="s">
        <v>20</v>
      </c>
      <c r="D235" s="10">
        <v>8813</v>
      </c>
      <c r="E235" s="2">
        <v>21</v>
      </c>
    </row>
    <row r="236" spans="1:5" x14ac:dyDescent="0.5">
      <c r="A236" s="3" t="s">
        <v>27</v>
      </c>
      <c r="B236" s="4" t="s">
        <v>16</v>
      </c>
      <c r="C236" s="4" t="s">
        <v>17</v>
      </c>
      <c r="D236" s="11">
        <v>6111</v>
      </c>
      <c r="E236" s="4">
        <v>3</v>
      </c>
    </row>
    <row r="237" spans="1:5" x14ac:dyDescent="0.5">
      <c r="A237" s="1" t="s">
        <v>10</v>
      </c>
      <c r="B237" s="2" t="s">
        <v>32</v>
      </c>
      <c r="C237" s="2" t="s">
        <v>23</v>
      </c>
      <c r="D237" s="10">
        <v>3507</v>
      </c>
      <c r="E237" s="2">
        <v>288</v>
      </c>
    </row>
    <row r="238" spans="1:5" x14ac:dyDescent="0.5">
      <c r="A238" s="3" t="s">
        <v>18</v>
      </c>
      <c r="B238" s="4" t="s">
        <v>16</v>
      </c>
      <c r="C238" s="4" t="s">
        <v>33</v>
      </c>
      <c r="D238" s="11">
        <v>4319</v>
      </c>
      <c r="E238" s="4">
        <v>30</v>
      </c>
    </row>
    <row r="239" spans="1:5" x14ac:dyDescent="0.5">
      <c r="A239" s="1" t="s">
        <v>7</v>
      </c>
      <c r="B239" s="2" t="s">
        <v>22</v>
      </c>
      <c r="C239" s="2" t="s">
        <v>44</v>
      </c>
      <c r="D239" s="10">
        <v>609</v>
      </c>
      <c r="E239" s="2">
        <v>87</v>
      </c>
    </row>
    <row r="240" spans="1:5" x14ac:dyDescent="0.5">
      <c r="A240" s="3" t="s">
        <v>7</v>
      </c>
      <c r="B240" s="4" t="s">
        <v>19</v>
      </c>
      <c r="C240" s="4" t="s">
        <v>41</v>
      </c>
      <c r="D240" s="11">
        <v>6370</v>
      </c>
      <c r="E240" s="4">
        <v>30</v>
      </c>
    </row>
    <row r="241" spans="1:5" x14ac:dyDescent="0.5">
      <c r="A241" s="1" t="s">
        <v>27</v>
      </c>
      <c r="B241" s="2" t="s">
        <v>22</v>
      </c>
      <c r="C241" s="2" t="s">
        <v>38</v>
      </c>
      <c r="D241" s="10">
        <v>5474</v>
      </c>
      <c r="E241" s="2">
        <v>168</v>
      </c>
    </row>
    <row r="242" spans="1:5" x14ac:dyDescent="0.5">
      <c r="A242" s="3" t="s">
        <v>7</v>
      </c>
      <c r="B242" s="4" t="s">
        <v>16</v>
      </c>
      <c r="C242" s="4" t="s">
        <v>41</v>
      </c>
      <c r="D242" s="11">
        <v>3164</v>
      </c>
      <c r="E242" s="4">
        <v>306</v>
      </c>
    </row>
    <row r="243" spans="1:5" x14ac:dyDescent="0.5">
      <c r="A243" s="1" t="s">
        <v>18</v>
      </c>
      <c r="B243" s="2" t="s">
        <v>11</v>
      </c>
      <c r="C243" s="2" t="s">
        <v>14</v>
      </c>
      <c r="D243" s="10">
        <v>1302</v>
      </c>
      <c r="E243" s="2">
        <v>402</v>
      </c>
    </row>
    <row r="244" spans="1:5" x14ac:dyDescent="0.5">
      <c r="A244" s="3" t="s">
        <v>29</v>
      </c>
      <c r="B244" s="4" t="s">
        <v>8</v>
      </c>
      <c r="C244" s="4" t="s">
        <v>42</v>
      </c>
      <c r="D244" s="11">
        <v>7308</v>
      </c>
      <c r="E244" s="4">
        <v>327</v>
      </c>
    </row>
    <row r="245" spans="1:5" x14ac:dyDescent="0.5">
      <c r="A245" s="1" t="s">
        <v>7</v>
      </c>
      <c r="B245" s="2" t="s">
        <v>8</v>
      </c>
      <c r="C245" s="2" t="s">
        <v>41</v>
      </c>
      <c r="D245" s="10">
        <v>6132</v>
      </c>
      <c r="E245" s="2">
        <v>93</v>
      </c>
    </row>
    <row r="246" spans="1:5" x14ac:dyDescent="0.5">
      <c r="A246" s="3" t="s">
        <v>37</v>
      </c>
      <c r="B246" s="4" t="s">
        <v>11</v>
      </c>
      <c r="C246" s="4" t="s">
        <v>26</v>
      </c>
      <c r="D246" s="11">
        <v>3472</v>
      </c>
      <c r="E246" s="4">
        <v>96</v>
      </c>
    </row>
    <row r="247" spans="1:5" x14ac:dyDescent="0.5">
      <c r="A247" s="1" t="s">
        <v>10</v>
      </c>
      <c r="B247" s="2" t="s">
        <v>19</v>
      </c>
      <c r="C247" s="2" t="s">
        <v>17</v>
      </c>
      <c r="D247" s="10">
        <v>9660</v>
      </c>
      <c r="E247" s="2">
        <v>27</v>
      </c>
    </row>
    <row r="248" spans="1:5" x14ac:dyDescent="0.5">
      <c r="A248" s="3" t="s">
        <v>13</v>
      </c>
      <c r="B248" s="4" t="s">
        <v>22</v>
      </c>
      <c r="C248" s="4" t="s">
        <v>44</v>
      </c>
      <c r="D248" s="11">
        <v>2436</v>
      </c>
      <c r="E248" s="4">
        <v>99</v>
      </c>
    </row>
    <row r="249" spans="1:5" x14ac:dyDescent="0.5">
      <c r="A249" s="1" t="s">
        <v>13</v>
      </c>
      <c r="B249" s="2" t="s">
        <v>22</v>
      </c>
      <c r="C249" s="2" t="s">
        <v>21</v>
      </c>
      <c r="D249" s="10">
        <v>9506</v>
      </c>
      <c r="E249" s="2">
        <v>87</v>
      </c>
    </row>
    <row r="250" spans="1:5" x14ac:dyDescent="0.5">
      <c r="A250" s="3" t="s">
        <v>37</v>
      </c>
      <c r="B250" s="4" t="s">
        <v>8</v>
      </c>
      <c r="C250" s="4" t="s">
        <v>43</v>
      </c>
      <c r="D250" s="11">
        <v>245</v>
      </c>
      <c r="E250" s="4">
        <v>288</v>
      </c>
    </row>
    <row r="251" spans="1:5" x14ac:dyDescent="0.5">
      <c r="A251" s="1" t="s">
        <v>10</v>
      </c>
      <c r="B251" s="2" t="s">
        <v>11</v>
      </c>
      <c r="C251" s="2" t="s">
        <v>35</v>
      </c>
      <c r="D251" s="10">
        <v>2702</v>
      </c>
      <c r="E251" s="2">
        <v>363</v>
      </c>
    </row>
    <row r="252" spans="1:5" x14ac:dyDescent="0.5">
      <c r="A252" s="3" t="s">
        <v>37</v>
      </c>
      <c r="B252" s="4" t="s">
        <v>32</v>
      </c>
      <c r="C252" s="4" t="s">
        <v>30</v>
      </c>
      <c r="D252" s="11">
        <v>700</v>
      </c>
      <c r="E252" s="4">
        <v>87</v>
      </c>
    </row>
    <row r="253" spans="1:5" x14ac:dyDescent="0.5">
      <c r="A253" s="1" t="s">
        <v>18</v>
      </c>
      <c r="B253" s="2" t="s">
        <v>32</v>
      </c>
      <c r="C253" s="2" t="s">
        <v>30</v>
      </c>
      <c r="D253" s="10">
        <v>3759</v>
      </c>
      <c r="E253" s="2">
        <v>150</v>
      </c>
    </row>
    <row r="254" spans="1:5" x14ac:dyDescent="0.5">
      <c r="A254" s="3" t="s">
        <v>28</v>
      </c>
      <c r="B254" s="4" t="s">
        <v>11</v>
      </c>
      <c r="C254" s="4" t="s">
        <v>30</v>
      </c>
      <c r="D254" s="11">
        <v>1589</v>
      </c>
      <c r="E254" s="4">
        <v>303</v>
      </c>
    </row>
    <row r="255" spans="1:5" x14ac:dyDescent="0.5">
      <c r="A255" s="1" t="s">
        <v>25</v>
      </c>
      <c r="B255" s="2" t="s">
        <v>11</v>
      </c>
      <c r="C255" s="2" t="s">
        <v>42</v>
      </c>
      <c r="D255" s="10">
        <v>5194</v>
      </c>
      <c r="E255" s="2">
        <v>288</v>
      </c>
    </row>
    <row r="256" spans="1:5" x14ac:dyDescent="0.5">
      <c r="A256" s="3" t="s">
        <v>37</v>
      </c>
      <c r="B256" s="4" t="s">
        <v>16</v>
      </c>
      <c r="C256" s="4" t="s">
        <v>33</v>
      </c>
      <c r="D256" s="11">
        <v>945</v>
      </c>
      <c r="E256" s="4">
        <v>75</v>
      </c>
    </row>
    <row r="257" spans="1:5" x14ac:dyDescent="0.5">
      <c r="A257" s="1" t="s">
        <v>7</v>
      </c>
      <c r="B257" s="2" t="s">
        <v>22</v>
      </c>
      <c r="C257" s="2" t="s">
        <v>23</v>
      </c>
      <c r="D257" s="10">
        <v>1988</v>
      </c>
      <c r="E257" s="2">
        <v>39</v>
      </c>
    </row>
    <row r="258" spans="1:5" x14ac:dyDescent="0.5">
      <c r="A258" s="3" t="s">
        <v>18</v>
      </c>
      <c r="B258" s="4" t="s">
        <v>32</v>
      </c>
      <c r="C258" s="4" t="s">
        <v>12</v>
      </c>
      <c r="D258" s="11">
        <v>6734</v>
      </c>
      <c r="E258" s="4">
        <v>123</v>
      </c>
    </row>
    <row r="259" spans="1:5" x14ac:dyDescent="0.5">
      <c r="A259" s="1" t="s">
        <v>7</v>
      </c>
      <c r="B259" s="2" t="s">
        <v>16</v>
      </c>
      <c r="C259" s="2" t="s">
        <v>14</v>
      </c>
      <c r="D259" s="10">
        <v>217</v>
      </c>
      <c r="E259" s="2">
        <v>36</v>
      </c>
    </row>
    <row r="260" spans="1:5" x14ac:dyDescent="0.5">
      <c r="A260" s="3" t="s">
        <v>27</v>
      </c>
      <c r="B260" s="4" t="s">
        <v>32</v>
      </c>
      <c r="C260" s="4" t="s">
        <v>24</v>
      </c>
      <c r="D260" s="11">
        <v>6279</v>
      </c>
      <c r="E260" s="4">
        <v>237</v>
      </c>
    </row>
    <row r="261" spans="1:5" x14ac:dyDescent="0.5">
      <c r="A261" s="1" t="s">
        <v>7</v>
      </c>
      <c r="B261" s="2" t="s">
        <v>16</v>
      </c>
      <c r="C261" s="2" t="s">
        <v>33</v>
      </c>
      <c r="D261" s="10">
        <v>4424</v>
      </c>
      <c r="E261" s="2">
        <v>201</v>
      </c>
    </row>
    <row r="262" spans="1:5" x14ac:dyDescent="0.5">
      <c r="A262" s="3" t="s">
        <v>28</v>
      </c>
      <c r="B262" s="4" t="s">
        <v>16</v>
      </c>
      <c r="C262" s="4" t="s">
        <v>30</v>
      </c>
      <c r="D262" s="11">
        <v>189</v>
      </c>
      <c r="E262" s="4">
        <v>48</v>
      </c>
    </row>
    <row r="263" spans="1:5" x14ac:dyDescent="0.5">
      <c r="A263" s="1" t="s">
        <v>27</v>
      </c>
      <c r="B263" s="2" t="s">
        <v>11</v>
      </c>
      <c r="C263" s="2" t="s">
        <v>24</v>
      </c>
      <c r="D263" s="10">
        <v>490</v>
      </c>
      <c r="E263" s="2">
        <v>84</v>
      </c>
    </row>
    <row r="264" spans="1:5" x14ac:dyDescent="0.5">
      <c r="A264" s="3" t="s">
        <v>10</v>
      </c>
      <c r="B264" s="4" t="s">
        <v>8</v>
      </c>
      <c r="C264" s="4" t="s">
        <v>43</v>
      </c>
      <c r="D264" s="11">
        <v>434</v>
      </c>
      <c r="E264" s="4">
        <v>87</v>
      </c>
    </row>
    <row r="265" spans="1:5" x14ac:dyDescent="0.5">
      <c r="A265" s="1" t="s">
        <v>25</v>
      </c>
      <c r="B265" s="2" t="s">
        <v>22</v>
      </c>
      <c r="C265" s="2" t="s">
        <v>9</v>
      </c>
      <c r="D265" s="10">
        <v>10129</v>
      </c>
      <c r="E265" s="2">
        <v>312</v>
      </c>
    </row>
    <row r="266" spans="1:5" x14ac:dyDescent="0.5">
      <c r="A266" s="3" t="s">
        <v>29</v>
      </c>
      <c r="B266" s="4" t="s">
        <v>19</v>
      </c>
      <c r="C266" s="4" t="s">
        <v>42</v>
      </c>
      <c r="D266" s="11">
        <v>1652</v>
      </c>
      <c r="E266" s="4">
        <v>102</v>
      </c>
    </row>
    <row r="267" spans="1:5" x14ac:dyDescent="0.5">
      <c r="A267" s="1" t="s">
        <v>10</v>
      </c>
      <c r="B267" s="2" t="s">
        <v>22</v>
      </c>
      <c r="C267" s="2" t="s">
        <v>43</v>
      </c>
      <c r="D267" s="10">
        <v>6433</v>
      </c>
      <c r="E267" s="2">
        <v>78</v>
      </c>
    </row>
    <row r="268" spans="1:5" x14ac:dyDescent="0.5">
      <c r="A268" s="3" t="s">
        <v>29</v>
      </c>
      <c r="B268" s="4" t="s">
        <v>32</v>
      </c>
      <c r="C268" s="4" t="s">
        <v>36</v>
      </c>
      <c r="D268" s="11">
        <v>2212</v>
      </c>
      <c r="E268" s="4">
        <v>117</v>
      </c>
    </row>
    <row r="269" spans="1:5" x14ac:dyDescent="0.5">
      <c r="A269" s="1" t="s">
        <v>15</v>
      </c>
      <c r="B269" s="2" t="s">
        <v>11</v>
      </c>
      <c r="C269" s="2" t="s">
        <v>38</v>
      </c>
      <c r="D269" s="10">
        <v>609</v>
      </c>
      <c r="E269" s="2">
        <v>99</v>
      </c>
    </row>
    <row r="270" spans="1:5" x14ac:dyDescent="0.5">
      <c r="A270" s="3" t="s">
        <v>7</v>
      </c>
      <c r="B270" s="4" t="s">
        <v>11</v>
      </c>
      <c r="C270" s="4" t="s">
        <v>40</v>
      </c>
      <c r="D270" s="11">
        <v>1638</v>
      </c>
      <c r="E270" s="4">
        <v>48</v>
      </c>
    </row>
    <row r="271" spans="1:5" x14ac:dyDescent="0.5">
      <c r="A271" s="1" t="s">
        <v>25</v>
      </c>
      <c r="B271" s="2" t="s">
        <v>32</v>
      </c>
      <c r="C271" s="2" t="s">
        <v>39</v>
      </c>
      <c r="D271" s="10">
        <v>3829</v>
      </c>
      <c r="E271" s="2">
        <v>24</v>
      </c>
    </row>
    <row r="272" spans="1:5" x14ac:dyDescent="0.5">
      <c r="A272" s="3" t="s">
        <v>7</v>
      </c>
      <c r="B272" s="4" t="s">
        <v>19</v>
      </c>
      <c r="C272" s="4" t="s">
        <v>39</v>
      </c>
      <c r="D272" s="11">
        <v>5775</v>
      </c>
      <c r="E272" s="4">
        <v>42</v>
      </c>
    </row>
    <row r="273" spans="1:5" x14ac:dyDescent="0.5">
      <c r="A273" s="1" t="s">
        <v>18</v>
      </c>
      <c r="B273" s="2" t="s">
        <v>11</v>
      </c>
      <c r="C273" s="2" t="s">
        <v>35</v>
      </c>
      <c r="D273" s="10">
        <v>1071</v>
      </c>
      <c r="E273" s="2">
        <v>270</v>
      </c>
    </row>
    <row r="274" spans="1:5" x14ac:dyDescent="0.5">
      <c r="A274" s="3" t="s">
        <v>10</v>
      </c>
      <c r="B274" s="4" t="s">
        <v>16</v>
      </c>
      <c r="C274" s="4" t="s">
        <v>36</v>
      </c>
      <c r="D274" s="11">
        <v>5019</v>
      </c>
      <c r="E274" s="4">
        <v>150</v>
      </c>
    </row>
    <row r="275" spans="1:5" x14ac:dyDescent="0.5">
      <c r="A275" s="1" t="s">
        <v>28</v>
      </c>
      <c r="B275" s="2" t="s">
        <v>8</v>
      </c>
      <c r="C275" s="2" t="s">
        <v>39</v>
      </c>
      <c r="D275" s="10">
        <v>2863</v>
      </c>
      <c r="E275" s="2">
        <v>42</v>
      </c>
    </row>
    <row r="276" spans="1:5" x14ac:dyDescent="0.5">
      <c r="A276" s="3" t="s">
        <v>7</v>
      </c>
      <c r="B276" s="4" t="s">
        <v>11</v>
      </c>
      <c r="C276" s="4" t="s">
        <v>34</v>
      </c>
      <c r="D276" s="11">
        <v>1617</v>
      </c>
      <c r="E276" s="4">
        <v>126</v>
      </c>
    </row>
    <row r="277" spans="1:5" x14ac:dyDescent="0.5">
      <c r="A277" s="1" t="s">
        <v>18</v>
      </c>
      <c r="B277" s="2" t="s">
        <v>8</v>
      </c>
      <c r="C277" s="2" t="s">
        <v>44</v>
      </c>
      <c r="D277" s="10">
        <v>6818</v>
      </c>
      <c r="E277" s="2">
        <v>6</v>
      </c>
    </row>
    <row r="278" spans="1:5" x14ac:dyDescent="0.5">
      <c r="A278" s="3" t="s">
        <v>29</v>
      </c>
      <c r="B278" s="4" t="s">
        <v>11</v>
      </c>
      <c r="C278" s="4" t="s">
        <v>39</v>
      </c>
      <c r="D278" s="11">
        <v>6657</v>
      </c>
      <c r="E278" s="4">
        <v>276</v>
      </c>
    </row>
    <row r="279" spans="1:5" x14ac:dyDescent="0.5">
      <c r="A279" s="1" t="s">
        <v>29</v>
      </c>
      <c r="B279" s="2" t="s">
        <v>32</v>
      </c>
      <c r="C279" s="2" t="s">
        <v>30</v>
      </c>
      <c r="D279" s="10">
        <v>2919</v>
      </c>
      <c r="E279" s="2">
        <v>93</v>
      </c>
    </row>
    <row r="280" spans="1:5" x14ac:dyDescent="0.5">
      <c r="A280" s="3" t="s">
        <v>28</v>
      </c>
      <c r="B280" s="4" t="s">
        <v>16</v>
      </c>
      <c r="C280" s="4" t="s">
        <v>23</v>
      </c>
      <c r="D280" s="11">
        <v>3094</v>
      </c>
      <c r="E280" s="4">
        <v>246</v>
      </c>
    </row>
    <row r="281" spans="1:5" x14ac:dyDescent="0.5">
      <c r="A281" s="1" t="s">
        <v>18</v>
      </c>
      <c r="B281" s="2" t="s">
        <v>19</v>
      </c>
      <c r="C281" s="2" t="s">
        <v>40</v>
      </c>
      <c r="D281" s="10">
        <v>2989</v>
      </c>
      <c r="E281" s="2">
        <v>3</v>
      </c>
    </row>
    <row r="282" spans="1:5" x14ac:dyDescent="0.5">
      <c r="A282" s="3" t="s">
        <v>10</v>
      </c>
      <c r="B282" s="4" t="s">
        <v>22</v>
      </c>
      <c r="C282" s="4" t="s">
        <v>41</v>
      </c>
      <c r="D282" s="11">
        <v>2268</v>
      </c>
      <c r="E282" s="4">
        <v>63</v>
      </c>
    </row>
    <row r="283" spans="1:5" x14ac:dyDescent="0.5">
      <c r="A283" s="1" t="s">
        <v>27</v>
      </c>
      <c r="B283" s="2" t="s">
        <v>11</v>
      </c>
      <c r="C283" s="2" t="s">
        <v>23</v>
      </c>
      <c r="D283" s="10">
        <v>4753</v>
      </c>
      <c r="E283" s="2">
        <v>246</v>
      </c>
    </row>
    <row r="284" spans="1:5" x14ac:dyDescent="0.5">
      <c r="A284" s="3" t="s">
        <v>28</v>
      </c>
      <c r="B284" s="4" t="s">
        <v>32</v>
      </c>
      <c r="C284" s="4" t="s">
        <v>38</v>
      </c>
      <c r="D284" s="11">
        <v>7511</v>
      </c>
      <c r="E284" s="4">
        <v>120</v>
      </c>
    </row>
    <row r="285" spans="1:5" x14ac:dyDescent="0.5">
      <c r="A285" s="1" t="s">
        <v>28</v>
      </c>
      <c r="B285" s="2" t="s">
        <v>22</v>
      </c>
      <c r="C285" s="2" t="s">
        <v>23</v>
      </c>
      <c r="D285" s="10">
        <v>4326</v>
      </c>
      <c r="E285" s="2">
        <v>348</v>
      </c>
    </row>
    <row r="286" spans="1:5" x14ac:dyDescent="0.5">
      <c r="A286" s="3" t="s">
        <v>15</v>
      </c>
      <c r="B286" s="4" t="s">
        <v>32</v>
      </c>
      <c r="C286" s="4" t="s">
        <v>36</v>
      </c>
      <c r="D286" s="11">
        <v>4935</v>
      </c>
      <c r="E286" s="4">
        <v>126</v>
      </c>
    </row>
    <row r="287" spans="1:5" x14ac:dyDescent="0.5">
      <c r="A287" s="1" t="s">
        <v>18</v>
      </c>
      <c r="B287" s="2" t="s">
        <v>11</v>
      </c>
      <c r="C287" s="2" t="s">
        <v>9</v>
      </c>
      <c r="D287" s="10">
        <v>4781</v>
      </c>
      <c r="E287" s="2">
        <v>123</v>
      </c>
    </row>
    <row r="288" spans="1:5" x14ac:dyDescent="0.5">
      <c r="A288" s="3" t="s">
        <v>27</v>
      </c>
      <c r="B288" s="4" t="s">
        <v>22</v>
      </c>
      <c r="C288" s="4" t="s">
        <v>20</v>
      </c>
      <c r="D288" s="11">
        <v>7483</v>
      </c>
      <c r="E288" s="4">
        <v>45</v>
      </c>
    </row>
    <row r="289" spans="1:5" x14ac:dyDescent="0.5">
      <c r="A289" s="1" t="s">
        <v>37</v>
      </c>
      <c r="B289" s="2" t="s">
        <v>22</v>
      </c>
      <c r="C289" s="2" t="s">
        <v>14</v>
      </c>
      <c r="D289" s="10">
        <v>6860</v>
      </c>
      <c r="E289" s="2">
        <v>126</v>
      </c>
    </row>
    <row r="290" spans="1:5" x14ac:dyDescent="0.5">
      <c r="A290" s="3" t="s">
        <v>7</v>
      </c>
      <c r="B290" s="4" t="s">
        <v>8</v>
      </c>
      <c r="C290" s="4" t="s">
        <v>34</v>
      </c>
      <c r="D290" s="11">
        <v>9002</v>
      </c>
      <c r="E290" s="4">
        <v>72</v>
      </c>
    </row>
    <row r="291" spans="1:5" x14ac:dyDescent="0.5">
      <c r="A291" s="1" t="s">
        <v>18</v>
      </c>
      <c r="B291" s="2" t="s">
        <v>16</v>
      </c>
      <c r="C291" s="2" t="s">
        <v>34</v>
      </c>
      <c r="D291" s="10">
        <v>1400</v>
      </c>
      <c r="E291" s="2">
        <v>135</v>
      </c>
    </row>
    <row r="292" spans="1:5" x14ac:dyDescent="0.5">
      <c r="A292" s="3" t="s">
        <v>37</v>
      </c>
      <c r="B292" s="4" t="s">
        <v>32</v>
      </c>
      <c r="C292" s="4" t="s">
        <v>24</v>
      </c>
      <c r="D292" s="11">
        <v>4053</v>
      </c>
      <c r="E292" s="4">
        <v>24</v>
      </c>
    </row>
    <row r="293" spans="1:5" x14ac:dyDescent="0.5">
      <c r="A293" s="1" t="s">
        <v>25</v>
      </c>
      <c r="B293" s="2" t="s">
        <v>16</v>
      </c>
      <c r="C293" s="2" t="s">
        <v>23</v>
      </c>
      <c r="D293" s="10">
        <v>2149</v>
      </c>
      <c r="E293" s="2">
        <v>117</v>
      </c>
    </row>
    <row r="294" spans="1:5" x14ac:dyDescent="0.5">
      <c r="A294" s="3" t="s">
        <v>29</v>
      </c>
      <c r="B294" s="4" t="s">
        <v>19</v>
      </c>
      <c r="C294" s="4" t="s">
        <v>34</v>
      </c>
      <c r="D294" s="11">
        <v>3640</v>
      </c>
      <c r="E294" s="4">
        <v>51</v>
      </c>
    </row>
    <row r="295" spans="1:5" x14ac:dyDescent="0.5">
      <c r="A295" s="1" t="s">
        <v>28</v>
      </c>
      <c r="B295" s="2" t="s">
        <v>19</v>
      </c>
      <c r="C295" s="2" t="s">
        <v>36</v>
      </c>
      <c r="D295" s="10">
        <v>630</v>
      </c>
      <c r="E295" s="2">
        <v>36</v>
      </c>
    </row>
    <row r="296" spans="1:5" x14ac:dyDescent="0.5">
      <c r="A296" s="3" t="s">
        <v>13</v>
      </c>
      <c r="B296" s="4" t="s">
        <v>11</v>
      </c>
      <c r="C296" s="4" t="s">
        <v>41</v>
      </c>
      <c r="D296" s="11">
        <v>2429</v>
      </c>
      <c r="E296" s="4">
        <v>144</v>
      </c>
    </row>
    <row r="297" spans="1:5" x14ac:dyDescent="0.5">
      <c r="A297" s="1" t="s">
        <v>13</v>
      </c>
      <c r="B297" s="2" t="s">
        <v>16</v>
      </c>
      <c r="C297" s="2" t="s">
        <v>20</v>
      </c>
      <c r="D297" s="10">
        <v>2142</v>
      </c>
      <c r="E297" s="2">
        <v>114</v>
      </c>
    </row>
    <row r="298" spans="1:5" x14ac:dyDescent="0.5">
      <c r="A298" s="3" t="s">
        <v>25</v>
      </c>
      <c r="B298" s="4" t="s">
        <v>8</v>
      </c>
      <c r="C298" s="4" t="s">
        <v>9</v>
      </c>
      <c r="D298" s="11">
        <v>6454</v>
      </c>
      <c r="E298" s="4">
        <v>54</v>
      </c>
    </row>
    <row r="299" spans="1:5" x14ac:dyDescent="0.5">
      <c r="A299" s="1" t="s">
        <v>25</v>
      </c>
      <c r="B299" s="2" t="s">
        <v>8</v>
      </c>
      <c r="C299" s="2" t="s">
        <v>31</v>
      </c>
      <c r="D299" s="10">
        <v>4487</v>
      </c>
      <c r="E299" s="2">
        <v>333</v>
      </c>
    </row>
    <row r="300" spans="1:5" x14ac:dyDescent="0.5">
      <c r="A300" s="3" t="s">
        <v>29</v>
      </c>
      <c r="B300" s="4" t="s">
        <v>8</v>
      </c>
      <c r="C300" s="4" t="s">
        <v>14</v>
      </c>
      <c r="D300" s="11">
        <v>938</v>
      </c>
      <c r="E300" s="4">
        <v>366</v>
      </c>
    </row>
    <row r="301" spans="1:5" x14ac:dyDescent="0.5">
      <c r="A301" s="1" t="s">
        <v>29</v>
      </c>
      <c r="B301" s="2" t="s">
        <v>22</v>
      </c>
      <c r="C301" s="2" t="s">
        <v>44</v>
      </c>
      <c r="D301" s="10">
        <v>8841</v>
      </c>
      <c r="E301" s="2">
        <v>303</v>
      </c>
    </row>
    <row r="302" spans="1:5" x14ac:dyDescent="0.5">
      <c r="A302" s="3" t="s">
        <v>28</v>
      </c>
      <c r="B302" s="4" t="s">
        <v>19</v>
      </c>
      <c r="C302" s="4" t="s">
        <v>21</v>
      </c>
      <c r="D302" s="11">
        <v>4018</v>
      </c>
      <c r="E302" s="4">
        <v>126</v>
      </c>
    </row>
    <row r="303" spans="1:5" x14ac:dyDescent="0.5">
      <c r="A303" s="1" t="s">
        <v>15</v>
      </c>
      <c r="B303" s="2" t="s">
        <v>8</v>
      </c>
      <c r="C303" s="2" t="s">
        <v>39</v>
      </c>
      <c r="D303" s="10">
        <v>714</v>
      </c>
      <c r="E303" s="2">
        <v>231</v>
      </c>
    </row>
    <row r="304" spans="1:5" x14ac:dyDescent="0.5">
      <c r="A304" s="3" t="s">
        <v>13</v>
      </c>
      <c r="B304" s="4" t="s">
        <v>22</v>
      </c>
      <c r="C304" s="4" t="s">
        <v>20</v>
      </c>
      <c r="D304" s="11">
        <v>3850</v>
      </c>
      <c r="E304" s="4">
        <v>102</v>
      </c>
    </row>
  </sheetData>
  <autoFilter ref="A4:E304" xr:uid="{33F47A74-3FE5-499B-B4AF-E92828532128}"/>
  <conditionalFormatting sqref="D4:D304">
    <cfRule type="colorScale" priority="2">
      <colorScale>
        <cfvo type="min"/>
        <cfvo type="max"/>
        <color rgb="FF63BE7B"/>
        <color rgb="FFFCFCFF"/>
      </colorScale>
    </cfRule>
    <cfRule type="dataBar" priority="3">
      <dataBar>
        <cfvo type="min"/>
        <cfvo type="max"/>
        <color rgb="FF63C384"/>
      </dataBar>
      <extLst>
        <ext xmlns:x14="http://schemas.microsoft.com/office/spreadsheetml/2009/9/main" uri="{B025F937-C7B1-47D3-B67F-A62EFF666E3E}">
          <x14:id>{50341658-43DD-4DBA-BF37-33189A61896C}</x14:id>
        </ext>
      </extLst>
    </cfRule>
  </conditionalFormatting>
  <conditionalFormatting sqref="E4:E304">
    <cfRule type="dataBar" priority="1">
      <dataBar>
        <cfvo type="min"/>
        <cfvo type="max"/>
        <color rgb="FF638EC6"/>
      </dataBar>
      <extLst>
        <ext xmlns:x14="http://schemas.microsoft.com/office/spreadsheetml/2009/9/main" uri="{B025F937-C7B1-47D3-B67F-A62EFF666E3E}">
          <x14:id>{66779F2D-473C-4F58-9F3A-091FC6D1F39F}</x14:id>
        </ext>
      </extLst>
    </cfRule>
  </conditionalFormatting>
  <pageMargins left="0.7" right="0.7" top="0.75" bottom="0.75" header="0.3" footer="0.3"/>
  <pageSetup orientation="portrait" r:id="rId5"/>
  <extLst>
    <ext xmlns:x14="http://schemas.microsoft.com/office/spreadsheetml/2009/9/main" uri="{78C0D931-6437-407d-A8EE-F0AAD7539E65}">
      <x14:conditionalFormattings>
        <x14:conditionalFormatting xmlns:xm="http://schemas.microsoft.com/office/excel/2006/main">
          <x14:cfRule type="dataBar" id="{50341658-43DD-4DBA-BF37-33189A61896C}">
            <x14:dataBar minLength="0" maxLength="100" gradient="0">
              <x14:cfvo type="autoMin"/>
              <x14:cfvo type="autoMax"/>
              <x14:negativeFillColor rgb="FFFF0000"/>
              <x14:axisColor rgb="FF000000"/>
            </x14:dataBar>
          </x14:cfRule>
          <xm:sqref>D4:D304</xm:sqref>
        </x14:conditionalFormatting>
        <x14:conditionalFormatting xmlns:xm="http://schemas.microsoft.com/office/excel/2006/main">
          <x14:cfRule type="dataBar" id="{66779F2D-473C-4F58-9F3A-091FC6D1F39F}">
            <x14:dataBar minLength="0" maxLength="100" gradient="0">
              <x14:cfvo type="autoMin"/>
              <x14:cfvo type="autoMax"/>
              <x14:negativeFillColor rgb="FFFF0000"/>
              <x14:axisColor rgb="FF000000"/>
            </x14:dataBar>
          </x14:cfRule>
          <xm:sqref>E4:E304</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13930-1149-4355-B196-1C68FC4DFCDA}">
  <dimension ref="B1:M15"/>
  <sheetViews>
    <sheetView showGridLines="0" workbookViewId="0">
      <selection activeCell="H5" sqref="H5"/>
    </sheetView>
  </sheetViews>
  <sheetFormatPr defaultRowHeight="16.5" x14ac:dyDescent="0.5"/>
  <cols>
    <col min="2" max="2" width="22.54296875" customWidth="1"/>
    <col min="3" max="3" width="9.453125" customWidth="1"/>
    <col min="4" max="4" width="7.08984375" customWidth="1"/>
    <col min="5" max="5" width="2.81640625" customWidth="1"/>
    <col min="6" max="6" width="16.81640625" customWidth="1"/>
    <col min="7" max="7" width="11.81640625" customWidth="1"/>
    <col min="9" max="10" width="11.54296875" customWidth="1"/>
    <col min="11" max="12" width="12.54296875" customWidth="1"/>
    <col min="13" max="13" width="7.08984375" customWidth="1"/>
    <col min="14" max="14" width="5.81640625" customWidth="1"/>
  </cols>
  <sheetData>
    <row r="1" spans="2:13" ht="35.5" x14ac:dyDescent="1">
      <c r="B1" s="7" t="s">
        <v>45</v>
      </c>
      <c r="C1" s="7"/>
      <c r="F1" s="21" t="s">
        <v>67</v>
      </c>
      <c r="G1" s="21"/>
      <c r="I1" s="16" t="s">
        <v>69</v>
      </c>
      <c r="J1" s="16"/>
      <c r="K1" s="16"/>
    </row>
    <row r="2" spans="2:13" ht="35.5" x14ac:dyDescent="1">
      <c r="B2" s="7" t="s">
        <v>46</v>
      </c>
      <c r="C2" s="7"/>
      <c r="J2" s="14" t="s">
        <v>70</v>
      </c>
      <c r="K2" s="15" t="s">
        <v>3</v>
      </c>
      <c r="L2" t="s">
        <v>78</v>
      </c>
      <c r="M2" s="15" t="s">
        <v>4</v>
      </c>
    </row>
    <row r="3" spans="2:13" x14ac:dyDescent="0.5">
      <c r="B3" s="23" t="s">
        <v>77</v>
      </c>
      <c r="C3" s="23" t="s">
        <v>3</v>
      </c>
      <c r="D3" s="23" t="s">
        <v>4</v>
      </c>
      <c r="F3" t="s">
        <v>55</v>
      </c>
      <c r="G3">
        <v>4136.2299999999996</v>
      </c>
      <c r="J3" s="4" t="s">
        <v>11</v>
      </c>
      <c r="K3" s="13">
        <f>SUMIFS(data[Amount],data[Geography],J3)</f>
        <v>189434</v>
      </c>
      <c r="L3" s="17">
        <v>189434</v>
      </c>
      <c r="M3">
        <f>SUMIFS(data[Units],data[Geography],J3)</f>
        <v>10158</v>
      </c>
    </row>
    <row r="4" spans="2:13" x14ac:dyDescent="0.5">
      <c r="B4" t="s">
        <v>47</v>
      </c>
      <c r="C4">
        <f>AVERAGE(data[Amount])</f>
        <v>4136.2299999999996</v>
      </c>
      <c r="D4">
        <f>AVERAGE(data[Units])</f>
        <v>152.19999999999999</v>
      </c>
      <c r="F4" t="s">
        <v>56</v>
      </c>
      <c r="G4">
        <v>180.41229596215629</v>
      </c>
      <c r="J4" s="4" t="s">
        <v>32</v>
      </c>
      <c r="K4" s="13">
        <f>SUMIFS(data[Amount],data[Geography],J4)</f>
        <v>252469</v>
      </c>
      <c r="L4" s="17">
        <v>252469</v>
      </c>
      <c r="M4">
        <f>SUMIFS(data[Units],data[Geography],J4)</f>
        <v>8760</v>
      </c>
    </row>
    <row r="5" spans="2:13" x14ac:dyDescent="0.5">
      <c r="B5" t="s">
        <v>48</v>
      </c>
      <c r="C5">
        <f>MEDIAN(data[Amount])</f>
        <v>3437</v>
      </c>
      <c r="D5">
        <f>MEDIAN(data[Units])</f>
        <v>124.5</v>
      </c>
      <c r="F5" t="s">
        <v>48</v>
      </c>
      <c r="G5">
        <v>3437</v>
      </c>
      <c r="J5" s="2" t="s">
        <v>8</v>
      </c>
      <c r="K5" s="13">
        <f>SUMIFS(data[Amount],data[Geography],J5)</f>
        <v>218813</v>
      </c>
      <c r="L5" s="17">
        <v>218813</v>
      </c>
      <c r="M5">
        <f>SUMIFS(data[Units],data[Geography],J5)</f>
        <v>7431</v>
      </c>
    </row>
    <row r="6" spans="2:13" x14ac:dyDescent="0.5">
      <c r="B6" t="s">
        <v>49</v>
      </c>
      <c r="C6">
        <f>MIN(data[Amount])</f>
        <v>0</v>
      </c>
      <c r="D6">
        <f>MIN(data[Units])</f>
        <v>0</v>
      </c>
      <c r="F6" t="s">
        <v>57</v>
      </c>
      <c r="G6">
        <v>3339</v>
      </c>
      <c r="J6" s="4" t="s">
        <v>16</v>
      </c>
      <c r="K6" s="13">
        <f>SUMIFS(data[Amount],data[Geography],J6)</f>
        <v>237944</v>
      </c>
      <c r="L6" s="17">
        <v>237944</v>
      </c>
      <c r="M6">
        <f>SUMIFS(data[Units],data[Geography],J6)</f>
        <v>7302</v>
      </c>
    </row>
    <row r="7" spans="2:13" x14ac:dyDescent="0.5">
      <c r="B7" t="s">
        <v>50</v>
      </c>
      <c r="C7">
        <f>MAX(data[Amount])</f>
        <v>16184</v>
      </c>
      <c r="D7">
        <f>MAX(data[Units])</f>
        <v>525</v>
      </c>
      <c r="F7" t="s">
        <v>58</v>
      </c>
      <c r="G7">
        <v>3124.8326291660815</v>
      </c>
      <c r="J7" s="2" t="s">
        <v>22</v>
      </c>
      <c r="K7" s="13">
        <f>SUMIFS(data[Amount],data[Geography],J7)</f>
        <v>168679</v>
      </c>
      <c r="L7" s="17">
        <v>168679</v>
      </c>
      <c r="M7">
        <f>SUMIFS(data[Units],data[Geography],J7)</f>
        <v>6264</v>
      </c>
    </row>
    <row r="8" spans="2:13" x14ac:dyDescent="0.5">
      <c r="B8" t="s">
        <v>51</v>
      </c>
      <c r="C8">
        <f>C7-C6</f>
        <v>16184</v>
      </c>
      <c r="D8">
        <f>D7-D6</f>
        <v>525</v>
      </c>
      <c r="F8" t="s">
        <v>59</v>
      </c>
      <c r="G8">
        <v>9764578.9603010044</v>
      </c>
      <c r="J8" s="2" t="s">
        <v>19</v>
      </c>
      <c r="K8" s="13">
        <f>SUMIFS(data[Amount],data[Geography],J8)</f>
        <v>173530</v>
      </c>
      <c r="L8" s="17">
        <v>173530</v>
      </c>
      <c r="M8">
        <f>SUMIFS(data[Units],data[Geography],J8)</f>
        <v>5745</v>
      </c>
    </row>
    <row r="9" spans="2:13" x14ac:dyDescent="0.5">
      <c r="F9" t="s">
        <v>60</v>
      </c>
      <c r="G9">
        <v>0.88597411224204681</v>
      </c>
    </row>
    <row r="10" spans="2:13" x14ac:dyDescent="0.5">
      <c r="B10" t="s">
        <v>52</v>
      </c>
      <c r="C10">
        <f>_xlfn.PERCENTILE.EXC(data[Amount],0.2)</f>
        <v>1411.2</v>
      </c>
      <c r="D10">
        <f>_xlfn.PERCENTILE.EXC(data[Units],0.2)</f>
        <v>45</v>
      </c>
      <c r="F10" t="s">
        <v>61</v>
      </c>
      <c r="G10">
        <v>0.97913558112427335</v>
      </c>
    </row>
    <row r="11" spans="2:13" x14ac:dyDescent="0.5">
      <c r="B11" t="s">
        <v>53</v>
      </c>
      <c r="C11">
        <f>_xlfn.PERCENTILE.EXC(data[Amount],0.75)</f>
        <v>6245.75</v>
      </c>
      <c r="D11">
        <f>_xlfn.PERCENTILE.EXC(data[Units],0.75)</f>
        <v>223.5</v>
      </c>
      <c r="F11" t="s">
        <v>62</v>
      </c>
      <c r="G11">
        <v>16184</v>
      </c>
    </row>
    <row r="12" spans="2:13" x14ac:dyDescent="0.5">
      <c r="F12" t="s">
        <v>63</v>
      </c>
      <c r="G12">
        <v>0</v>
      </c>
    </row>
    <row r="13" spans="2:13" x14ac:dyDescent="0.5">
      <c r="B13" t="s">
        <v>54</v>
      </c>
      <c r="C13">
        <f>COUNTA(_xlfn.UNIQUE(data[Product]))</f>
        <v>22</v>
      </c>
      <c r="F13" t="s">
        <v>64</v>
      </c>
      <c r="G13">
        <v>16184</v>
      </c>
    </row>
    <row r="14" spans="2:13" x14ac:dyDescent="0.5">
      <c r="F14" t="s">
        <v>65</v>
      </c>
      <c r="G14">
        <v>1240869</v>
      </c>
    </row>
    <row r="15" spans="2:13" ht="17" thickBot="1" x14ac:dyDescent="0.55000000000000004">
      <c r="F15" s="8" t="s">
        <v>66</v>
      </c>
      <c r="G15" s="8">
        <v>300</v>
      </c>
    </row>
  </sheetData>
  <conditionalFormatting sqref="L3:L8">
    <cfRule type="dataBar" priority="1">
      <dataBar showValue="0">
        <cfvo type="min"/>
        <cfvo type="max"/>
        <color theme="4" tint="0.59999389629810485"/>
      </dataBar>
      <extLst>
        <ext xmlns:x14="http://schemas.microsoft.com/office/spreadsheetml/2009/9/main" uri="{B025F937-C7B1-47D3-B67F-A62EFF666E3E}">
          <x14:id>{6808C07F-0B37-4208-8EBA-AF5A0046E8DE}</x14:id>
        </ext>
      </extLst>
    </cfRule>
  </conditionalFormatting>
  <pageMargins left="0.7" right="0.7" top="0.75" bottom="0.75" header="0.3" footer="0.3"/>
  <tableParts count="2">
    <tablePart r:id="rId1"/>
    <tablePart r:id="rId2"/>
  </tableParts>
  <extLst>
    <ext xmlns:x14="http://schemas.microsoft.com/office/spreadsheetml/2009/9/main" uri="{78C0D931-6437-407d-A8EE-F0AAD7539E65}">
      <x14:conditionalFormattings>
        <x14:conditionalFormatting xmlns:xm="http://schemas.microsoft.com/office/excel/2006/main">
          <x14:cfRule type="dataBar" id="{6808C07F-0B37-4208-8EBA-AF5A0046E8DE}">
            <x14:dataBar minLength="0" maxLength="100" gradient="0">
              <x14:cfvo type="autoMin"/>
              <x14:cfvo type="autoMax"/>
              <x14:negativeFillColor rgb="FFFF0000"/>
              <x14:axisColor rgb="FF000000"/>
            </x14:dataBar>
          </x14:cfRule>
          <xm:sqref>L3:L8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261A9-986E-4EE9-B689-ADC9435806B3}">
  <dimension ref="N11:O26"/>
  <sheetViews>
    <sheetView showGridLines="0" tabSelected="1" workbookViewId="0">
      <selection activeCell="Q20" sqref="Q20"/>
    </sheetView>
  </sheetViews>
  <sheetFormatPr defaultRowHeight="16.5" x14ac:dyDescent="0.5"/>
  <cols>
    <col min="13" max="14" width="16.81640625" customWidth="1"/>
    <col min="15" max="15" width="11.81640625" customWidth="1"/>
  </cols>
  <sheetData>
    <row r="11" spans="14:15" ht="17" thickBot="1" x14ac:dyDescent="0.55000000000000004"/>
    <row r="12" spans="14:15" ht="27.5" x14ac:dyDescent="0.8">
      <c r="N12" s="21" t="s">
        <v>67</v>
      </c>
      <c r="O12" s="21"/>
    </row>
    <row r="14" spans="14:15" x14ac:dyDescent="0.5">
      <c r="N14" t="s">
        <v>55</v>
      </c>
      <c r="O14">
        <v>4136.2299999999996</v>
      </c>
    </row>
    <row r="15" spans="14:15" x14ac:dyDescent="0.5">
      <c r="N15" t="s">
        <v>56</v>
      </c>
      <c r="O15">
        <v>180.41229596215629</v>
      </c>
    </row>
    <row r="16" spans="14:15" x14ac:dyDescent="0.5">
      <c r="N16" t="s">
        <v>48</v>
      </c>
      <c r="O16">
        <v>3437</v>
      </c>
    </row>
    <row r="17" spans="14:15" x14ac:dyDescent="0.5">
      <c r="N17" t="s">
        <v>57</v>
      </c>
      <c r="O17">
        <v>3339</v>
      </c>
    </row>
    <row r="18" spans="14:15" x14ac:dyDescent="0.5">
      <c r="N18" t="s">
        <v>58</v>
      </c>
      <c r="O18">
        <v>3124.8326291660815</v>
      </c>
    </row>
    <row r="19" spans="14:15" x14ac:dyDescent="0.5">
      <c r="N19" t="s">
        <v>59</v>
      </c>
      <c r="O19">
        <v>9764578.9603010044</v>
      </c>
    </row>
    <row r="20" spans="14:15" x14ac:dyDescent="0.5">
      <c r="N20" t="s">
        <v>60</v>
      </c>
      <c r="O20">
        <v>0.88597411224204681</v>
      </c>
    </row>
    <row r="21" spans="14:15" x14ac:dyDescent="0.5">
      <c r="N21" t="s">
        <v>61</v>
      </c>
      <c r="O21">
        <v>0.97913558112427335</v>
      </c>
    </row>
    <row r="22" spans="14:15" x14ac:dyDescent="0.5">
      <c r="N22" t="s">
        <v>62</v>
      </c>
      <c r="O22">
        <v>16184</v>
      </c>
    </row>
    <row r="23" spans="14:15" x14ac:dyDescent="0.5">
      <c r="N23" t="s">
        <v>63</v>
      </c>
      <c r="O23">
        <v>0</v>
      </c>
    </row>
    <row r="24" spans="14:15" x14ac:dyDescent="0.5">
      <c r="N24" t="s">
        <v>64</v>
      </c>
      <c r="O24">
        <v>16184</v>
      </c>
    </row>
    <row r="25" spans="14:15" x14ac:dyDescent="0.5">
      <c r="N25" t="s">
        <v>65</v>
      </c>
      <c r="O25">
        <v>1240869</v>
      </c>
    </row>
    <row r="26" spans="14:15" ht="17" thickBot="1" x14ac:dyDescent="0.55000000000000004">
      <c r="N26" s="8" t="s">
        <v>66</v>
      </c>
      <c r="O26" s="8">
        <v>300</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c E A A B Q S w M E F A A C A A g A F b C K W o k Z V k O l A A A A 9 g A A A B I A H A B D b 2 5 m a W c v U G F j a 2 F n Z S 5 4 b W w g o h g A K K A U A A A A A A A A A A A A A A A A A A A A A A A A A A A A h Y 9 L C s I w G I S v U r J v X o p I + Z s u X A l W B E H c h h j b Y J t K k 5 r e z Y V H 8 g p W t O r O 5 c x 8 A z P 3 6 w 2 y v q 6 i i 2 6 d a W y K G K Y o 0 l Y 1 B 2 O L F H X + G M 9 R J m A j 1 U k W O h p g 6 5 L e m R S V 3 p 8 T Q k I I O E x w 0 x a E U 8 r I P l 9 t V a l r G R v r v L R K o 0 / r 8 L + F B O x e Y w T H b M r w j H J M g Y w m 5 M Z + A T 7 s f a Y / J i y 6 y n e t F t r G y z W Q U Q J 5 f x A P U E s D B B Q A A g A I A B W w i 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V s I p a s I r u u E A B A A B B A g A A E w A c A E Z v c m 1 1 b G F z L 1 N l Y 3 R p b 2 4 x L m 0 g o h g A K K A U A A A A A A A A A A A A A A A A A A A A A A A A A A A A d Z B f a 8 I w F M X f C / 0 O I X t p o R Y G Y w 8 T H 6 R u Q / Y i W N m D l Z G 2 d x p M b y R / W K X 0 u y / R q U O 3 v A T O u T m / e 6 K h M l w i m R / v + 2 E Y h I H e M A U 1 q Z l h Z E Q E m D A g 7 s y l V R U 4 5 b m t Q K T v U m 1 L K b f R C x e Q Z h I N o N E R z Z 6 K h Q a l C + 4 U U U z k F w r J a l 2 U s O a I o A a T 8 a B y W R r S V u i W x g l B K 0 R C j L I Q J 0 e Y h 3 / k r B Q e e C R 3 y 6 m B Z k S 9 R Z M 3 j v W I H i b o q l 9 O n L j 6 e X t H s w 3 D t a u Q 7 3 d A X c B h L M 0 V Q / 0 p V Z N J Y R v 0 p o 4 u o K T r 6 J w J 0 G T m 1 p d I 3 U Z u h B h o T Z + Q j r 6 C X C u 2 2 + x v n J m S t a 3 M j T 5 u p E U v T 9 E 8 P q S e e N A X y I 2 + l T O p D d m B I t b 5 p z C 0 T Q n q 7 F / J f X w u n S v e N L 6 0 o / 9 b W k d X v + N b X 9 b 3 b 1 M f 9 L t J H 4 c B x z 8 x w 2 9 Q S w E C L Q A U A A I A C A A V s I p a i R l W Q 6 U A A A D 2 A A A A E g A A A A A A A A A A A A A A A A A A A A A A Q 2 9 u Z m l n L 1 B h Y 2 t h Z 2 U u e G 1 s U E s B A i 0 A F A A C A A g A F b C K W g / K 6 a u k A A A A 6 Q A A A B M A A A A A A A A A A A A A A A A A 8 Q A A A F t D b 2 5 0 Z W 5 0 X 1 R 5 c G V z X S 5 4 b W x Q S w E C L Q A U A A I A C A A V s I p a s I r u u E A B A A B B A g A A E w A A A A A A A A A A A A A A A A D i A Q A A R m 9 y b X V s Y X M v U 2 V j d G l v b j E u b V B L B Q Y A A A A A A w A D A M I A A A B v 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4 D A A A A A A A A J Y M 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k Y X R h P C 9 J d G V t U G F 0 a D 4 8 L 0 l 0 Z W 1 M b 2 N h d G l v b j 4 8 U 3 R h Y m x l R W 5 0 c m l l c z 4 8 R W 5 0 c n k g V H l w Z T 0 i S X N Q c m l 2 Y X R l I i B W Y W x 1 Z T 0 i b D A i I C 8 + P E V u d H J 5 I F R 5 c G U 9 I l F 1 Z X J 5 S U Q i I F Z h b H V l P S J z Z m M y Z G I 4 Z j M t O W N j Y S 0 0 N G R j L T g 5 O T E t N m U 0 Y T l k N m N h M D I 2 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k Y X R h I i A v P j x F b n R y e S B U e X B l P S J G a W x s Z W R D b 2 1 w b G V 0 Z V J l c 3 V s d F R v V 2 9 y a 3 N o Z W V 0 I i B W Y W x 1 Z T 0 i b D E i I C 8 + P E V u d H J 5 I F R 5 c G U 9 I k F k Z G V k V G 9 E Y X R h T W 9 k Z W w i I F Z h b H V l P S J s M C I g L z 4 8 R W 5 0 c n k g V H l w Z T 0 i R m l s b E N v d W 5 0 I i B W Y W x 1 Z T 0 i b D M w M C I g L z 4 8 R W 5 0 c n k g V H l w Z T 0 i R m l s b E V y c m 9 y Q 2 9 k Z S I g V m F s d W U 9 I n N V b m t u b 3 d u I i A v P j x F b n R y e S B U e X B l P S J G a W x s R X J y b 3 J D b 3 V u d C I g V m F s d W U 9 I m w w I i A v P j x F b n R y e S B U e X B l P S J G a W x s T G F z d F V w Z G F 0 Z W Q i I F Z h b H V l P S J k M j A y N S 0 w N C 0 x M F Q x N j o z M D o 0 M y 4 2 N T I 3 M D c 5 W i I g L z 4 8 R W 5 0 c n k g V H l w Z T 0 i R m l s b E N v b H V t b l R 5 c G V z I i B W Y W x 1 Z T 0 i c 0 J n W U d B d 0 1 G Q l E 9 P S I g L z 4 8 R W 5 0 c n k g V H l w Z T 0 i R m l s b E N v b H V t b k 5 h b W V z I i B W Y W x 1 Z T 0 i c 1 s m c X V v d D t T Y W x l c y B Q Z X J z b 2 4 m c X V v d D s s J n F 1 b 3 Q 7 R 2 V v Z 3 J h c G h 5 J n F 1 b 3 Q 7 L C Z x d W 9 0 O 1 B y b 2 R 1 Y 3 Q m c X V v d D s s J n F 1 b 3 Q 7 Q W 1 v d W 5 0 J n F 1 b 3 Q 7 L C Z x d W 9 0 O 1 V u a X R z J n F 1 b 3 Q 7 L C Z x d W 9 0 O 0 N v c 3 Q g c G V y I H V u a X Q m c X V v d D s s J n F 1 b 3 Q 7 Q 2 9 z d C 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2 R h d G E v Q X V 0 b 1 J l b W 9 2 Z W R D b 2 x 1 b W 5 z M S 5 7 U 2 F s Z X M g U G V y c 2 9 u L D B 9 J n F 1 b 3 Q 7 L C Z x d W 9 0 O 1 N l Y 3 R p b 2 4 x L 2 R h d G E v Q X V 0 b 1 J l b W 9 2 Z W R D b 2 x 1 b W 5 z M S 5 7 R 2 V v Z 3 J h c G h 5 L D F 9 J n F 1 b 3 Q 7 L C Z x d W 9 0 O 1 N l Y 3 R p b 2 4 x L 2 R h d G E v Q X V 0 b 1 J l b W 9 2 Z W R D b 2 x 1 b W 5 z M S 5 7 U H J v Z H V j d C w y f S Z x d W 9 0 O y w m c X V v d D t T Z W N 0 a W 9 u M S 9 k Y X R h L 0 F 1 d G 9 S Z W 1 v d m V k Q 2 9 s d W 1 u c z E u e 0 F t b 3 V u d C w z f S Z x d W 9 0 O y w m c X V v d D t T Z W N 0 a W 9 u M S 9 k Y X R h L 0 F 1 d G 9 S Z W 1 v d m V k Q 2 9 s d W 1 u c z E u e 1 V u a X R z L D R 9 J n F 1 b 3 Q 7 L C Z x d W 9 0 O 1 N l Y 3 R p b 2 4 x L 2 R h d G E v Q X V 0 b 1 J l b W 9 2 Z W R D b 2 x 1 b W 5 z M S 5 7 Q 2 9 z d C B w Z X I g d W 5 p d C w 1 f S Z x d W 9 0 O y w m c X V v d D t T Z W N 0 a W 9 u M S 9 k Y X R h L 0 F 1 d G 9 S Z W 1 v d m V k Q 2 9 s d W 1 u c z E u e 0 N v c 3 Q s N n 0 m c X V v d D t d L C Z x d W 9 0 O 0 N v b H V t b k N v d W 5 0 J n F 1 b 3 Q 7 O j c s J n F 1 b 3 Q 7 S 2 V 5 Q 2 9 s d W 1 u T m F t Z X M m c X V v d D s 6 W 1 0 s J n F 1 b 3 Q 7 Q 2 9 s d W 1 u S W R l b n R p d G l l c y Z x d W 9 0 O z p b J n F 1 b 3 Q 7 U 2 V j d G l v b j E v Z G F 0 Y S 9 B d X R v U m V t b 3 Z l Z E N v b H V t b n M x L n t T Y W x l c y B Q Z X J z b 2 4 s M H 0 m c X V v d D s s J n F 1 b 3 Q 7 U 2 V j d G l v b j E v Z G F 0 Y S 9 B d X R v U m V t b 3 Z l Z E N v b H V t b n M x L n t H Z W 9 n c m F w a H k s M X 0 m c X V v d D s s J n F 1 b 3 Q 7 U 2 V j d G l v b j E v Z G F 0 Y S 9 B d X R v U m V t b 3 Z l Z E N v b H V t b n M x L n t Q c m 9 k d W N 0 L D J 9 J n F 1 b 3 Q 7 L C Z x d W 9 0 O 1 N l Y 3 R p b 2 4 x L 2 R h d G E v Q X V 0 b 1 J l b W 9 2 Z W R D b 2 x 1 b W 5 z M S 5 7 Q W 1 v d W 5 0 L D N 9 J n F 1 b 3 Q 7 L C Z x d W 9 0 O 1 N l Y 3 R p b 2 4 x L 2 R h d G E v Q X V 0 b 1 J l b W 9 2 Z W R D b 2 x 1 b W 5 z M S 5 7 V W 5 p d H M s N H 0 m c X V v d D s s J n F 1 b 3 Q 7 U 2 V j d G l v b j E v Z G F 0 Y S 9 B d X R v U m V t b 3 Z l Z E N v b H V t b n M x L n t D b 3 N 0 I H B l c i B 1 b m l 0 L D V 9 J n F 1 b 3 Q 7 L C Z x d W 9 0 O 1 N l Y 3 R p b 2 4 x L 2 R h d G E v Q X V 0 b 1 J l b W 9 2 Z W R D b 2 x 1 b W 5 z M S 5 7 Q 2 9 z d C w 2 f S Z x d W 9 0 O 1 0 s J n F 1 b 3 Q 7 U m V s Y X R p b 2 5 z a G l w S W 5 m b y Z x d W 9 0 O z p b X X 0 i I C 8 + P C 9 T d G F i b G V F b n R y a W V z P j w v S X R l b T 4 8 S X R l b T 4 8 S X R l b U x v Y 2 F 0 a W 9 u P j x J d G V t V H l w Z T 5 G b 3 J t d W x h P C 9 J d G V t V H l w Z T 4 8 S X R l b V B h d G g + U 2 V j d G l v b j E v Z G F 0 Y S 9 T b 3 V y Y 2 U 8 L 0 l 0 Z W 1 Q Y X R o P j w v S X R l b U x v Y 2 F 0 a W 9 u P j x T d G F i b G V F b n R y a W V z I C 8 + P C 9 J d G V t P j x J d G V t P j x J d G V t T G 9 j Y X R p b 2 4 + P E l 0 Z W 1 U e X B l P k Z v c m 1 1 b G E 8 L 0 l 0 Z W 1 U e X B l P j x J d G V t U G F 0 a D 5 T Z W N 0 a W 9 u M S 9 k Y X R h L 2 R h d G F f V G F i b G U 8 L 0 l 0 Z W 1 Q Y X R o P j w v S X R l b U x v Y 2 F 0 a W 9 u P j x T d G F i b G V F b n R y a W V z I C 8 + P C 9 J d G V t P j x J d G V t P j x J d G V t T G 9 j Y X R p b 2 4 + P E l 0 Z W 1 U e X B l P k Z v c m 1 1 b G E 8 L 0 l 0 Z W 1 U e X B l P j x J d G V t U G F 0 a D 5 T Z W N 0 a W 9 u M S 9 k Y X R h L 0 N o Y W 5 n Z W Q l M j B U e X B l P C 9 J d G V t U G F 0 a D 4 8 L 0 l 0 Z W 1 M b 2 N h d G l v b j 4 8 U 3 R h Y m x l R W 5 0 c m l l c y A v P j w v S X R l b T 4 8 S X R l b T 4 8 S X R l b U x v Y 2 F 0 a W 9 u P j x J d G V t V H l w Z T 5 G b 3 J t d W x h P C 9 J d G V t V H l w Z T 4 8 S X R l b V B h d G g + U 2 V j d G l v b j E v Z G F 0 Y S 9 U c m l t b W V k J T I w V G V 4 d D w v S X R l b V B h d G g + P C 9 J d G V t T G 9 j Y X R p b 2 4 + P F N 0 Y W J s Z U V u d H J p Z X M g L z 4 8 L 0 l 0 Z W 0 + P C 9 J d G V t c z 4 8 L 0 x v Y 2 F s U G F j a 2 F n Z U 1 l d G F k Y X R h R m l s Z T 4 W A A A A U E s F B g A A A A A A A A A A A A A A A A A A A A A A A C Y B A A A B A A A A 0 I y d 3 w E V 0 R G M e g D A T 8 K X 6 w E A A A A K Q m K 5 0 P v q S b n Z I b s y 2 L y t A A A A A A I A A A A A A B B m A A A A A Q A A I A A A A F d X V 8 M A H i 7 w W I S B K + / W W p W q / S W i V 7 + c j 7 Z q 9 V y S b v g M A A A A A A 6 A A A A A A g A A I A A A A L S p V C 2 v Z T m z e v 5 0 Z Q L G J r 8 D r 9 k n e y o w V Z q 9 A / G K K D S + U A A A A A K / i P O P Y 1 h o k t 4 b x 6 e 2 Y a r 9 B F 3 E w I 7 6 r O f M w d V n O J I V N c + t E X b O e 7 + j f / M 8 Q / Q t 5 7 Z r 6 s o k 4 E F C y I N g O V J q q 0 l I j 3 R f + 7 I u L 2 v + 1 k 6 K G 6 4 R Q A A A A I 8 4 I U o u W V t F A x n G w + J O Y X + B + x i c j f K N e Y Q l g X A e 1 Y x 3 K L Q J D p y u F 9 u h 0 p k x 9 y j Z l Q K z R U q I X 1 t 2 r N v 8 k q a f x F 8 = < / D a t a M a s h u p > 
</file>

<file path=customXml/itemProps1.xml><?xml version="1.0" encoding="utf-8"?>
<ds:datastoreItem xmlns:ds="http://schemas.openxmlformats.org/officeDocument/2006/customXml" ds:itemID="{05713451-3A82-459B-9E30-DDED2705080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Sheet3</vt:lpstr>
      <vt:lpstr>Sheet1</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anishkumar chaudhary</dc:creator>
  <cp:lastModifiedBy>anishkumar chaudhary</cp:lastModifiedBy>
  <dcterms:created xsi:type="dcterms:W3CDTF">2025-04-10T16:20:34Z</dcterms:created>
  <dcterms:modified xsi:type="dcterms:W3CDTF">2025-04-11T03:54:59Z</dcterms:modified>
</cp:coreProperties>
</file>