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Work\recruitment tracker\"/>
    </mc:Choice>
  </mc:AlternateContent>
  <xr:revisionPtr revIDLastSave="0" documentId="13_ncr:1_{948E11A2-FBD7-47FC-9444-C270B00880EA}" xr6:coauthVersionLast="47" xr6:coauthVersionMax="47" xr10:uidLastSave="{00000000-0000-0000-0000-000000000000}"/>
  <bookViews>
    <workbookView xWindow="-120" yWindow="-120" windowWidth="20730" windowHeight="11160" tabRatio="480" xr2:uid="{094F581F-70DB-4801-AFCC-EA09594C0D29}"/>
  </bookViews>
  <sheets>
    <sheet name="Recruitment Tracker" sheetId="11" r:id="rId1"/>
    <sheet name="Applicants Info" sheetId="9" r:id="rId2"/>
    <sheet name="Recruitment Levels" sheetId="3" r:id="rId3"/>
  </sheets>
  <definedNames>
    <definedName name="_xlchart.v2.0" hidden="1">'Recruitment Levels'!$B$5:$B$8</definedName>
    <definedName name="_xlchart.v2.1" hidden="1">'Recruitment Levels'!$D$4</definedName>
    <definedName name="_xlchart.v2.2" hidden="1">'Recruitment Levels'!$D$5:$D$8</definedName>
    <definedName name="_xlchart.v2.3" hidden="1">'Recruitment Levels'!$B$5:$B$8</definedName>
    <definedName name="_xlchart.v2.4" hidden="1">'Recruitment Levels'!$D$5:$D$8</definedName>
    <definedName name="_xlchart.v2.5" hidden="1">'Recruitment Levels'!$B$5:$B$8</definedName>
    <definedName name="_xlchart.v2.6" hidden="1">'Recruitment Levels'!$D$5:$D$8</definedName>
    <definedName name="Applicants_ID">Applicants_Info[APPLICANTS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9" l="1" a="1"/>
  <c r="I13" i="9" s="1"/>
  <c r="F5" i="11"/>
  <c r="E6" i="11" s="1" a="1"/>
  <c r="E6" i="11" s="1"/>
  <c r="F4" i="11"/>
  <c r="C4" i="11"/>
  <c r="B4" i="11"/>
  <c r="I3" i="9" a="1"/>
  <c r="I3" i="9" s="1"/>
  <c r="I4" i="9" a="1"/>
  <c r="I4" i="9" s="1"/>
  <c r="I5" i="9" a="1"/>
  <c r="I5" i="9" s="1"/>
  <c r="I6" i="9" a="1"/>
  <c r="I6" i="9" s="1"/>
  <c r="I7" i="9" a="1"/>
  <c r="I7" i="9" s="1"/>
  <c r="I8" i="9" a="1"/>
  <c r="I8" i="9" s="1"/>
  <c r="I9" i="9" a="1"/>
  <c r="I9" i="9" s="1"/>
  <c r="I10" i="9" a="1"/>
  <c r="I10" i="9" s="1"/>
  <c r="I11" i="9" a="1"/>
  <c r="I11" i="9" s="1"/>
  <c r="I12" i="9" a="1"/>
  <c r="I12" i="9" s="1"/>
  <c r="F6" i="11" l="1"/>
  <c r="C7" i="3"/>
  <c r="C8" i="3"/>
  <c r="D8" i="3" s="1"/>
  <c r="C6" i="3"/>
  <c r="C5" i="3"/>
  <c r="D7" i="3" l="1"/>
  <c r="D5" i="3"/>
  <c r="D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<sst xmlns="http://schemas.openxmlformats.org/spreadsheetml/2006/main" count="64" uniqueCount="43">
  <si>
    <t>JOB TITLE</t>
  </si>
  <si>
    <t>INTERVIEW</t>
  </si>
  <si>
    <t>OFFER</t>
  </si>
  <si>
    <t>INTERVIEW DATE</t>
  </si>
  <si>
    <t>OFFER DATE</t>
  </si>
  <si>
    <t>Recruitment Tracker</t>
  </si>
  <si>
    <t>OWNER</t>
  </si>
  <si>
    <t>LEVEL-1</t>
  </si>
  <si>
    <t>LEVEL-2</t>
  </si>
  <si>
    <t>ABC DESIGN AND CONSTRUCTION COMPANY</t>
  </si>
  <si>
    <t>ENGINEER</t>
  </si>
  <si>
    <t>LEVELS</t>
  </si>
  <si>
    <t>TOTAL DAYS TO HIRE</t>
  </si>
  <si>
    <t>APPLICANTS ID</t>
  </si>
  <si>
    <t>CURRENT STATUS</t>
  </si>
  <si>
    <t>REJECTED</t>
  </si>
  <si>
    <t>SELECTED</t>
  </si>
  <si>
    <t>NOT MATCHED</t>
  </si>
  <si>
    <t>INEXPERIENCED</t>
  </si>
  <si>
    <t>REJECTION REASON</t>
  </si>
  <si>
    <t>Creating Recruitment Levels</t>
  </si>
  <si>
    <t>Stages</t>
  </si>
  <si>
    <t>Applicant Count</t>
  </si>
  <si>
    <t>Recruitment Levels</t>
  </si>
  <si>
    <t>APPLICANTS INFORMATION</t>
  </si>
  <si>
    <t>Mr.Michael</t>
  </si>
  <si>
    <t>STATUS</t>
  </si>
  <si>
    <t>STILL HIRING</t>
  </si>
  <si>
    <t>APPLICATION START DATE</t>
  </si>
  <si>
    <t>HIRING DATE</t>
  </si>
  <si>
    <t>No. of APPLICANTS</t>
  </si>
  <si>
    <t>NAME</t>
  </si>
  <si>
    <t>JON</t>
  </si>
  <si>
    <t>ALAN</t>
  </si>
  <si>
    <t>ADAM</t>
  </si>
  <si>
    <t>BRYAN</t>
  </si>
  <si>
    <t>BOYD</t>
  </si>
  <si>
    <t>RAYLAN</t>
  </si>
  <si>
    <t>BOON</t>
  </si>
  <si>
    <t>TIM</t>
  </si>
  <si>
    <t>PAT</t>
  </si>
  <si>
    <t>JACK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</si>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</sst>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u/>
      <sz val="16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3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5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10" fillId="0" borderId="0" xfId="0" applyFont="1"/>
    <xf numFmtId="0" fontId="7" fillId="2" borderId="0" xfId="0" applyFont="1" applyFill="1" applyAlignment="1">
      <alignment horizontal="center" vertical="center"/>
    </xf>
    <xf numFmtId="0" fontId="5" fillId="6" borderId="0" xfId="0" applyFont="1" applyFill="1"/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64" fontId="5" fillId="6" borderId="0" xfId="0" applyNumberFormat="1" applyFont="1" applyFill="1"/>
    <xf numFmtId="0" fontId="6" fillId="6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/>
    </xf>
    <xf numFmtId="165" fontId="5" fillId="6" borderId="0" xfId="0" applyNumberFormat="1" applyFont="1" applyFill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10" fillId="0" borderId="0" xfId="0" quotePrefix="1" applyFont="1"/>
    <xf numFmtId="0" fontId="5" fillId="0" borderId="0" xfId="0" quotePrefix="1" applyFont="1"/>
    <xf numFmtId="0" fontId="7" fillId="2" borderId="1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0" fontId="8" fillId="6" borderId="5" xfId="1" applyFont="1" applyFill="1" applyAlignment="1">
      <alignment horizontal="center"/>
    </xf>
    <xf numFmtId="0" fontId="9" fillId="6" borderId="6" xfId="0" applyFont="1" applyFill="1" applyBorder="1" applyAlignment="1">
      <alignment horizontal="center" vertical="center"/>
    </xf>
    <xf numFmtId="0" fontId="4" fillId="4" borderId="5" xfId="1" applyFont="1" applyFill="1" applyAlignment="1">
      <alignment horizontal="center" vertical="center"/>
    </xf>
  </cellXfs>
  <cellStyles count="2">
    <cellStyle name="Heading 2" xfId="1" builtinId="17"/>
    <cellStyle name="Normal" xfId="0" builtinId="0"/>
  </cellStyles>
  <dxfs count="15">
    <dxf>
      <font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532051119057334"/>
          <c:y val="0.16676300285441151"/>
          <c:w val="0.4095542323022191"/>
          <c:h val="0.65922871388986015"/>
        </c:manualLayout>
      </c:layout>
      <c:doughnutChart>
        <c:varyColors val="1"/>
        <c:ser>
          <c:idx val="0"/>
          <c:order val="0"/>
          <c:tx>
            <c:strRef>
              <c:f>'Recruitment Levels'!$C$4</c:f>
              <c:strCache>
                <c:ptCount val="1"/>
                <c:pt idx="0">
                  <c:v>Applicant Count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2E7-456D-8364-A34F55AAF4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E7-456D-8364-A34F55AAF4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E7-456D-8364-A34F55AAF4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2E7-456D-8364-A34F55AAF410}"/>
              </c:ext>
            </c:extLst>
          </c:dPt>
          <c:dLbls>
            <c:dLbl>
              <c:idx val="2"/>
              <c:layout>
                <c:manualLayout>
                  <c:x val="2.9411771517316239E-3"/>
                  <c:y val="6.122449963434029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E7-456D-8364-A34F55AAF4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'Recruitment Levels'!$B$5:$B$8</c:f>
              <c:strCache>
                <c:ptCount val="4"/>
                <c:pt idx="0">
                  <c:v>LEVEL-1</c:v>
                </c:pt>
                <c:pt idx="1">
                  <c:v>LEVEL-2</c:v>
                </c:pt>
                <c:pt idx="2">
                  <c:v>INTERVIEW</c:v>
                </c:pt>
                <c:pt idx="3">
                  <c:v>OFFER</c:v>
                </c:pt>
              </c:strCache>
            </c:strRef>
          </c:cat>
          <c:val>
            <c:numRef>
              <c:f>'Recruitment Levels'!$C$5:$C$8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E7-456D-8364-A34F55AAF4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4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Applicant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67-4A4B-8BD0-BE76529637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FA-43EF-B0B2-2A05CE014A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FA-43EF-B0B2-2A05CE014A5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FA-43EF-B0B2-2A05CE014A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'Recruitment Levels'!$B$5:$B$8</c:f>
              <c:strCache>
                <c:ptCount val="4"/>
                <c:pt idx="0">
                  <c:v>LEVEL-1</c:v>
                </c:pt>
                <c:pt idx="1">
                  <c:v>LEVEL-2</c:v>
                </c:pt>
                <c:pt idx="2">
                  <c:v>INTERVIEW</c:v>
                </c:pt>
                <c:pt idx="3">
                  <c:v>OFFER</c:v>
                </c:pt>
              </c:strCache>
            </c:strRef>
          </c:cat>
          <c:val>
            <c:numRef>
              <c:f>'Recruitment Levels'!$C$5:$C$8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7-4A4B-8BD0-BE76529637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Recruitment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Recruitment Levels</a:t>
          </a:r>
        </a:p>
      </cx:txPr>
    </cx:title>
    <cx:plotArea>
      <cx:plotAreaRegion>
        <cx:series layoutId="funnel" uniqueId="{BE1A26C3-CA4C-456F-ACC1-A841813B522F}">
          <cx:tx>
            <cx:txData>
              <cx:f>_xlchart.v2.1</cx:f>
              <cx:v>Recruitment Levels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_xlchart.v2.6</cx:f>
      </cx:numDim>
    </cx:data>
  </cx:chartData>
  <cx:chart>
    <cx:title pos="t" align="ctr" overlay="0">
      <cx:tx>
        <cx:txData>
          <cx:v>Recruitment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Recruitment Levels</a:t>
          </a:r>
        </a:p>
      </cx:txPr>
    </cx:title>
    <cx:plotArea>
      <cx:plotAreaRegion>
        <cx:series layoutId="funnel" uniqueId="{7453CD57-EA02-46A7-BAED-968368619FF6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31743</xdr:colOff>
      <xdr:row>9</xdr:row>
      <xdr:rowOff>158751</xdr:rowOff>
    </xdr:from>
    <xdr:to>
      <xdr:col>2</xdr:col>
      <xdr:colOff>1195909</xdr:colOff>
      <xdr:row>19</xdr:row>
      <xdr:rowOff>52918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D33AFE4-7AB8-4DE3-A9CC-D8BA32373AF2}"/>
            </a:ext>
          </a:extLst>
        </xdr:cNvPr>
        <xdr:cNvSpPr/>
      </xdr:nvSpPr>
      <xdr:spPr>
        <a:xfrm>
          <a:off x="285743" y="2127251"/>
          <a:ext cx="3079749" cy="179916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222238</xdr:colOff>
      <xdr:row>9</xdr:row>
      <xdr:rowOff>158751</xdr:rowOff>
    </xdr:from>
    <xdr:to>
      <xdr:col>5</xdr:col>
      <xdr:colOff>1280570</xdr:colOff>
      <xdr:row>19</xdr:row>
      <xdr:rowOff>52918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2DB83F-1ACE-4E52-8BFD-0D778C1B7621}"/>
            </a:ext>
          </a:extLst>
        </xdr:cNvPr>
        <xdr:cNvSpPr/>
      </xdr:nvSpPr>
      <xdr:spPr>
        <a:xfrm>
          <a:off x="3841738" y="2127251"/>
          <a:ext cx="3079749" cy="179916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10567</xdr:colOff>
      <xdr:row>9</xdr:row>
      <xdr:rowOff>95251</xdr:rowOff>
    </xdr:from>
    <xdr:to>
      <xdr:col>2</xdr:col>
      <xdr:colOff>1142983</xdr:colOff>
      <xdr:row>19</xdr:row>
      <xdr:rowOff>169335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1D5FBD-EAA3-4FE1-9360-D61AB6B65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232832</xdr:colOff>
      <xdr:row>9</xdr:row>
      <xdr:rowOff>179915</xdr:rowOff>
    </xdr:from>
    <xdr:to>
      <xdr:col>5</xdr:col>
      <xdr:colOff>1259414</xdr:colOff>
      <xdr:row>19</xdr:row>
      <xdr:rowOff>86782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0A0AD63-1BE1-4C45-8748-671AE8B4A3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52332" y="2151590"/>
              <a:ext cx="3045882" cy="18118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119062</xdr:rowOff>
    </xdr:from>
    <xdr:to>
      <xdr:col>19</xdr:col>
      <xdr:colOff>247650</xdr:colOff>
      <xdr:row>20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7426B-A13B-8C79-1528-30E543263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161924</xdr:colOff>
      <xdr:row>9</xdr:row>
      <xdr:rowOff>76200</xdr:rowOff>
    </xdr:from>
    <xdr:to>
      <xdr:col>4</xdr:col>
      <xdr:colOff>85725</xdr:colOff>
      <xdr:row>19</xdr:row>
      <xdr:rowOff>104775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4F0AD80-7433-18E9-DB8F-5C1B8862D3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4" y="1790700"/>
              <a:ext cx="3848101" cy="1933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80900-066B-4B80-8380-4ED6E4279DCC}" name="Applicants_Info" displayName="Applicants_Info" ref="A2:I13" totalsRowShown="0" headerRowDxfId="14" tableBorderDxfId="13">
  <autoFilter ref="A2:I13" xr:uid="{E17B476C-ED70-4F09-AB1A-7E467AE602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35DB149-9D7B-4B5B-9458-08BE49738D76}" name="APPLICANTS ID" dataDxfId="12"/>
    <tableColumn id="11" xr3:uid="{9FC0D695-F709-4BD7-9574-77B2AC871E35}" name="NAME" dataDxfId="11"/>
    <tableColumn id="2" xr3:uid="{6E994632-1926-412C-9162-586B022E03BF}" name="LEVEL-1" dataDxfId="10"/>
    <tableColumn id="3" xr3:uid="{4B5622EA-C1C4-42B5-A988-1727DB382C39}" name="LEVEL-2" dataDxfId="9"/>
    <tableColumn id="4" xr3:uid="{21E0F0AB-9AE9-4070-9721-DB7282E0964D}" name="INTERVIEW DATE" dataDxfId="8"/>
    <tableColumn id="5" xr3:uid="{E84A30F1-44B9-4E22-BF7C-FA5CD09E1655}" name="OFFER DATE" dataDxfId="7"/>
    <tableColumn id="6" xr3:uid="{764E35C1-9BEF-48D2-83D2-3A310774A6C3}" name="CURRENT STATUS" dataDxfId="6"/>
    <tableColumn id="7" xr3:uid="{0578F310-6E35-4618-A8AB-9412653AF9B6}" name="REJECTION REASON" dataDxfId="5"/>
    <tableColumn id="8" xr3:uid="{98F7F914-00C3-436D-9083-9F5D5240AB57}" name="LEVELS" dataDxfId="4">
      <calculatedColumnFormula array="1">_xlfn.IFS(Applicants_Info[[#This Row],[OFFER DATE]]&gt;0,$A$20,Applicants_Info[[#This Row],[INTERVIEW DATE]]&gt;0,$A$19,Applicants_Info[[#This Row],[LEVEL-2]]&gt;0,$A$18,Applicants_Info[[#This Row],[LEVEL-1]]&gt;0,$A$17)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D9C7-605C-4A94-9909-328FEB3ADE5F}">
  <dimension ref="A1:F20"/>
  <sheetViews>
    <sheetView showGridLines="0" tabSelected="1" zoomScale="90" zoomScaleNormal="90" workbookViewId="0">
      <selection activeCell="F6" sqref="F6"/>
    </sheetView>
  </sheetViews>
  <sheetFormatPr defaultRowHeight="15" customHeight="1" x14ac:dyDescent="0.25"/>
  <cols>
    <col min="1" max="1" width="3.85546875" customWidth="1"/>
    <col min="2" max="2" width="28.7109375" customWidth="1"/>
    <col min="3" max="3" width="21.7109375" customWidth="1"/>
    <col min="4" max="4" width="9.140625" customWidth="1"/>
    <col min="5" max="5" width="21.140625" customWidth="1"/>
    <col min="6" max="6" width="22.28515625" customWidth="1"/>
    <col min="7" max="7" width="9.140625" customWidth="1"/>
  </cols>
  <sheetData>
    <row r="1" spans="1:6" ht="20.100000000000001" customHeight="1" thickBot="1" x14ac:dyDescent="0.4">
      <c r="A1" s="35" t="s">
        <v>5</v>
      </c>
      <c r="B1" s="35"/>
      <c r="C1" s="35"/>
      <c r="D1" s="35"/>
      <c r="E1" s="35"/>
      <c r="F1" s="35"/>
    </row>
    <row r="2" spans="1:6" s="14" customFormat="1" ht="30.75" customHeight="1" thickTop="1" x14ac:dyDescent="0.35">
      <c r="A2" s="36" t="s">
        <v>9</v>
      </c>
      <c r="B2" s="36"/>
      <c r="C2" s="36"/>
      <c r="D2" s="36"/>
      <c r="E2" s="36"/>
      <c r="F2" s="36"/>
    </row>
    <row r="3" spans="1:6" s="6" customFormat="1" ht="15" customHeight="1" x14ac:dyDescent="0.25">
      <c r="A3" s="16"/>
      <c r="B3" s="17" t="s">
        <v>30</v>
      </c>
      <c r="C3" s="20" t="s">
        <v>12</v>
      </c>
      <c r="D3" s="16"/>
      <c r="E3" s="22" t="s">
        <v>13</v>
      </c>
      <c r="F3" s="25">
        <v>3311</v>
      </c>
    </row>
    <row r="4" spans="1:6" s="6" customFormat="1" ht="15" customHeight="1" x14ac:dyDescent="0.25">
      <c r="A4" s="16"/>
      <c r="B4" s="21">
        <f>COUNTA(Applicants_Info[APPLICANTS ID])</f>
        <v>11</v>
      </c>
      <c r="C4" s="18">
        <f>C9-C8</f>
        <v>59</v>
      </c>
      <c r="D4" s="16"/>
      <c r="E4" s="22" t="s">
        <v>31</v>
      </c>
      <c r="F4" s="27" t="str">
        <f>IFERROR(VLOOKUP(F3,Applicants_Info[[APPLICANTS ID]:[NAME]],2,FALSE),"")</f>
        <v>KIM</v>
      </c>
    </row>
    <row r="5" spans="1:6" s="6" customFormat="1" ht="15" customHeight="1" x14ac:dyDescent="0.25">
      <c r="A5" s="16"/>
      <c r="B5" s="19"/>
      <c r="C5" s="19"/>
      <c r="D5" s="19"/>
      <c r="E5" s="22" t="s">
        <v>26</v>
      </c>
      <c r="F5" s="31" t="str">
        <f>IFERROR(VLOOKUP(F3,Applicants_Info[[#All],[APPLICANTS ID]:[REJECTION REASON]],7,FALSE),"")</f>
        <v>SELECTED</v>
      </c>
    </row>
    <row r="6" spans="1:6" s="6" customFormat="1" ht="15" customHeight="1" x14ac:dyDescent="0.25">
      <c r="A6" s="16"/>
      <c r="B6" s="17" t="s">
        <v>0</v>
      </c>
      <c r="C6" s="18" t="s">
        <v>10</v>
      </c>
      <c r="D6" s="16"/>
      <c r="E6" s="22" t="str" cm="1">
        <f t="array" ref="E6">_xlfn.IFS(F5="SELECTED","OFFER DATE",F5="STILL HIRING","",F5="","",OR(F5&lt;&gt;{"SELECTED","STILL HIRING"}),"REJECTION REASON")</f>
        <v>OFFER DATE</v>
      </c>
      <c r="F6" s="23">
        <f>IFERROR(IF(F5="STILL HIRING","",IF(E6=Applicants_Info[[#Headers],[OFFER DATE]],_xlfn.XLOOKUP(F3,Applicants_Info[APPLICANTS ID],Applicants_Info[OFFER DATE]),_xlfn.XLOOKUP(F3,Applicants_Info[APPLICANTS ID],Applicants_Info[REJECTION REASON]))),"")</f>
        <v>44978</v>
      </c>
    </row>
    <row r="7" spans="1:6" s="6" customFormat="1" ht="15" customHeight="1" x14ac:dyDescent="0.25">
      <c r="A7" s="16"/>
      <c r="B7" s="17" t="s">
        <v>6</v>
      </c>
      <c r="C7" s="18" t="s">
        <v>25</v>
      </c>
      <c r="D7" s="16"/>
      <c r="E7" s="16"/>
      <c r="F7" s="16"/>
    </row>
    <row r="8" spans="1:6" s="6" customFormat="1" ht="15" customHeight="1" x14ac:dyDescent="0.25">
      <c r="A8" s="16"/>
      <c r="B8" s="17" t="s">
        <v>28</v>
      </c>
      <c r="C8" s="24">
        <v>44927</v>
      </c>
      <c r="D8" s="16"/>
      <c r="E8" s="16"/>
      <c r="F8" s="16"/>
    </row>
    <row r="9" spans="1:6" s="6" customFormat="1" ht="15" customHeight="1" x14ac:dyDescent="0.25">
      <c r="A9" s="16"/>
      <c r="B9" s="17" t="s">
        <v>29</v>
      </c>
      <c r="C9" s="24">
        <v>44986</v>
      </c>
      <c r="D9" s="16"/>
      <c r="E9" s="16"/>
      <c r="F9" s="16"/>
    </row>
    <row r="10" spans="1:6" s="6" customFormat="1" ht="15" customHeight="1" x14ac:dyDescent="0.25">
      <c r="A10" s="16"/>
      <c r="B10" s="16"/>
      <c r="C10" s="16"/>
      <c r="D10" s="16"/>
      <c r="E10" s="16"/>
      <c r="F10" s="16"/>
    </row>
    <row r="11" spans="1:6" ht="15" customHeight="1" x14ac:dyDescent="0.25">
      <c r="A11" s="16"/>
      <c r="B11" s="16"/>
      <c r="C11" s="16"/>
      <c r="D11" s="16"/>
      <c r="E11" s="16"/>
      <c r="F11" s="16"/>
    </row>
    <row r="12" spans="1:6" ht="15" customHeight="1" x14ac:dyDescent="0.25">
      <c r="A12" s="16"/>
      <c r="B12" s="16"/>
      <c r="C12" s="16"/>
      <c r="D12" s="16"/>
      <c r="E12" s="16"/>
      <c r="F12" s="16"/>
    </row>
    <row r="13" spans="1:6" ht="15" customHeight="1" x14ac:dyDescent="0.25">
      <c r="A13" s="16"/>
      <c r="B13" s="16"/>
      <c r="C13" s="16"/>
      <c r="D13" s="16"/>
      <c r="E13" s="16"/>
      <c r="F13" s="16"/>
    </row>
    <row r="14" spans="1:6" ht="15" customHeight="1" x14ac:dyDescent="0.25">
      <c r="A14" s="16"/>
      <c r="B14" s="16"/>
      <c r="C14" s="16"/>
      <c r="D14" s="16"/>
      <c r="E14" s="16"/>
      <c r="F14" s="16"/>
    </row>
    <row r="15" spans="1:6" ht="15" customHeight="1" x14ac:dyDescent="0.25">
      <c r="A15" s="16"/>
      <c r="B15" s="16"/>
      <c r="C15" s="16"/>
      <c r="D15" s="16"/>
      <c r="E15" s="16"/>
      <c r="F15" s="16"/>
    </row>
    <row r="16" spans="1:6" ht="15" customHeight="1" x14ac:dyDescent="0.25">
      <c r="A16" s="16"/>
      <c r="B16" s="16"/>
      <c r="C16" s="16"/>
      <c r="D16" s="16"/>
      <c r="E16" s="16"/>
      <c r="F16" s="16"/>
    </row>
    <row r="17" spans="1:6" ht="15" customHeight="1" x14ac:dyDescent="0.25">
      <c r="A17" s="16"/>
      <c r="B17" s="16"/>
      <c r="C17" s="16"/>
      <c r="D17" s="16"/>
      <c r="E17" s="16"/>
      <c r="F17" s="16"/>
    </row>
    <row r="18" spans="1:6" ht="15" customHeight="1" x14ac:dyDescent="0.25">
      <c r="A18" s="16"/>
      <c r="B18" s="16"/>
      <c r="C18" s="16"/>
      <c r="D18" s="16"/>
      <c r="E18" s="16"/>
      <c r="F18" s="16"/>
    </row>
    <row r="19" spans="1:6" ht="15" customHeight="1" x14ac:dyDescent="0.25">
      <c r="A19" s="16"/>
      <c r="B19" s="16"/>
      <c r="C19" s="16"/>
      <c r="D19" s="16"/>
      <c r="E19" s="16"/>
      <c r="F19" s="16"/>
    </row>
    <row r="20" spans="1:6" ht="15" customHeight="1" x14ac:dyDescent="0.25">
      <c r="A20" s="16"/>
      <c r="B20" s="16"/>
      <c r="C20" s="16"/>
      <c r="D20" s="16"/>
      <c r="E20" s="16"/>
      <c r="F20" s="16"/>
    </row>
  </sheetData>
  <mergeCells count="2">
    <mergeCell ref="A1:F1"/>
    <mergeCell ref="A2:F2"/>
  </mergeCells>
  <conditionalFormatting sqref="E6">
    <cfRule type="cellIs" dxfId="3" priority="7" operator="equal">
      <formula>""</formula>
    </cfRule>
  </conditionalFormatting>
  <conditionalFormatting sqref="F5">
    <cfRule type="cellIs" dxfId="2" priority="1" operator="equal">
      <formula>"STILL HIRING"</formula>
    </cfRule>
    <cfRule type="cellIs" dxfId="1" priority="2" operator="equal">
      <formula>"SELECTED"</formula>
    </cfRule>
    <cfRule type="cellIs" dxfId="0" priority="3" operator="equal">
      <formula>"REJECTED"</formula>
    </cfRule>
  </conditionalFormatting>
  <dataValidations count="1">
    <dataValidation type="list" allowBlank="1" showInputMessage="1" showErrorMessage="1" sqref="F3" xr:uid="{4A6D91C2-5703-40C0-A092-C164C3FD6B80}">
      <formula1>Applicants_ID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3EDA-830E-4253-9515-A5EFB467DA45}">
  <dimension ref="A1:N20"/>
  <sheetViews>
    <sheetView showGridLines="0" zoomScale="90" zoomScaleNormal="90" workbookViewId="0">
      <selection activeCell="L19" sqref="L19"/>
    </sheetView>
  </sheetViews>
  <sheetFormatPr defaultRowHeight="15" customHeight="1" x14ac:dyDescent="0.25"/>
  <cols>
    <col min="1" max="1" width="16.140625" customWidth="1"/>
    <col min="2" max="2" width="8.5703125" customWidth="1"/>
    <col min="3" max="3" width="10.140625" customWidth="1"/>
    <col min="4" max="4" width="10.85546875" customWidth="1"/>
    <col min="5" max="5" width="16.7109375" customWidth="1"/>
    <col min="6" max="6" width="12.42578125" customWidth="1"/>
    <col min="7" max="7" width="17.140625" customWidth="1"/>
    <col min="8" max="8" width="19.28515625" customWidth="1"/>
    <col min="9" max="9" width="11.7109375" customWidth="1"/>
    <col min="10" max="10" width="6.140625" customWidth="1"/>
  </cols>
  <sheetData>
    <row r="1" spans="1:14" ht="20.100000000000001" customHeight="1" x14ac:dyDescent="0.25">
      <c r="A1" s="7" t="s">
        <v>24</v>
      </c>
      <c r="B1" s="7"/>
      <c r="C1" s="7"/>
      <c r="D1" s="8"/>
      <c r="E1" s="9"/>
      <c r="F1" s="8"/>
      <c r="G1" s="8"/>
      <c r="H1" s="8"/>
      <c r="I1" s="8"/>
      <c r="J1" s="6"/>
    </row>
    <row r="2" spans="1:14" s="14" customFormat="1" ht="15.95" customHeight="1" x14ac:dyDescent="0.35">
      <c r="A2" s="30" t="s">
        <v>13</v>
      </c>
      <c r="B2" s="15" t="s">
        <v>31</v>
      </c>
      <c r="C2" s="5" t="s">
        <v>7</v>
      </c>
      <c r="D2" s="5" t="s">
        <v>8</v>
      </c>
      <c r="E2" s="5" t="s">
        <v>3</v>
      </c>
      <c r="F2" s="5" t="s">
        <v>4</v>
      </c>
      <c r="G2" s="5" t="s">
        <v>14</v>
      </c>
      <c r="H2" s="5" t="s">
        <v>19</v>
      </c>
      <c r="I2" s="5" t="s">
        <v>11</v>
      </c>
      <c r="J2"/>
      <c r="M2" s="28"/>
    </row>
    <row r="3" spans="1:14" s="6" customFormat="1" ht="15" customHeight="1" x14ac:dyDescent="0.25">
      <c r="A3" s="4">
        <v>3301</v>
      </c>
      <c r="B3" s="26" t="s">
        <v>32</v>
      </c>
      <c r="C3" s="12">
        <v>44928</v>
      </c>
      <c r="D3" s="12">
        <v>44962</v>
      </c>
      <c r="E3" s="12">
        <v>44965</v>
      </c>
      <c r="F3" s="12"/>
      <c r="G3" s="13" t="s">
        <v>15</v>
      </c>
      <c r="H3" s="13" t="s">
        <v>17</v>
      </c>
      <c r="I3" s="4" t="str" cm="1">
        <f t="array" ref="I3">_xlfn.IFS(Applicants_Info[[#This Row],[OFFER DATE]]&gt;0,$A$20,Applicants_Info[[#This Row],[INTERVIEW DATE]]&gt;0,$A$19,Applicants_Info[[#This Row],[LEVEL-2]]&gt;0,$A$18,Applicants_Info[[#This Row],[LEVEL-1]]&gt;0,$A$17)</f>
        <v>INTERVIEW</v>
      </c>
      <c r="J3"/>
      <c r="N3" s="29"/>
    </row>
    <row r="4" spans="1:14" s="6" customFormat="1" ht="15" customHeight="1" x14ac:dyDescent="0.25">
      <c r="A4" s="4">
        <v>3302</v>
      </c>
      <c r="B4" s="26" t="s">
        <v>33</v>
      </c>
      <c r="C4" s="12">
        <v>44928</v>
      </c>
      <c r="D4" s="12">
        <v>44963</v>
      </c>
      <c r="E4" s="12">
        <v>44966</v>
      </c>
      <c r="F4" s="12"/>
      <c r="G4" s="13" t="s">
        <v>15</v>
      </c>
      <c r="H4" s="13" t="s">
        <v>18</v>
      </c>
      <c r="I4" s="4" t="str" cm="1">
        <f t="array" ref="I4">_xlfn.IFS(Applicants_Info[[#This Row],[OFFER DATE]]&gt;0,$A$20,Applicants_Info[[#This Row],[INTERVIEW DATE]]&gt;0,$A$19,Applicants_Info[[#This Row],[LEVEL-2]]&gt;0,$A$18,Applicants_Info[[#This Row],[LEVEL-1]]&gt;0,$A$17)</f>
        <v>INTERVIEW</v>
      </c>
      <c r="J4"/>
    </row>
    <row r="5" spans="1:14" s="6" customFormat="1" ht="15" customHeight="1" x14ac:dyDescent="0.25">
      <c r="A5" s="4">
        <v>3303</v>
      </c>
      <c r="B5" s="26" t="s">
        <v>34</v>
      </c>
      <c r="C5" s="12">
        <v>44929</v>
      </c>
      <c r="D5" s="12">
        <v>44964</v>
      </c>
      <c r="E5" s="12">
        <v>44967</v>
      </c>
      <c r="F5" s="12">
        <v>44977</v>
      </c>
      <c r="G5" s="13" t="s">
        <v>16</v>
      </c>
      <c r="H5" s="13"/>
      <c r="I5" s="4" t="str" cm="1">
        <f t="array" ref="I5">_xlfn.IFS(Applicants_Info[[#This Row],[OFFER DATE]]&gt;0,$A$20,Applicants_Info[[#This Row],[INTERVIEW DATE]]&gt;0,$A$19,Applicants_Info[[#This Row],[LEVEL-2]]&gt;0,$A$18,Applicants_Info[[#This Row],[LEVEL-1]]&gt;0,$A$17)</f>
        <v>OFFER</v>
      </c>
      <c r="J5"/>
    </row>
    <row r="6" spans="1:14" s="6" customFormat="1" ht="15" customHeight="1" x14ac:dyDescent="0.25">
      <c r="A6" s="4">
        <v>3304</v>
      </c>
      <c r="B6" s="26" t="s">
        <v>35</v>
      </c>
      <c r="C6" s="12">
        <v>44929</v>
      </c>
      <c r="D6" s="12">
        <v>44965</v>
      </c>
      <c r="E6" s="12">
        <v>44968</v>
      </c>
      <c r="F6" s="12"/>
      <c r="G6" s="13" t="s">
        <v>15</v>
      </c>
      <c r="H6" s="13" t="s">
        <v>17</v>
      </c>
      <c r="I6" s="4" t="str" cm="1">
        <f t="array" ref="I6">_xlfn.IFS(Applicants_Info[[#This Row],[OFFER DATE]]&gt;0,$A$20,Applicants_Info[[#This Row],[INTERVIEW DATE]]&gt;0,$A$19,Applicants_Info[[#This Row],[LEVEL-2]]&gt;0,$A$18,Applicants_Info[[#This Row],[LEVEL-1]]&gt;0,$A$17)</f>
        <v>INTERVIEW</v>
      </c>
      <c r="J6"/>
    </row>
    <row r="7" spans="1:14" s="6" customFormat="1" ht="15" customHeight="1" x14ac:dyDescent="0.25">
      <c r="A7" s="4">
        <v>3305</v>
      </c>
      <c r="B7" s="26" t="s">
        <v>36</v>
      </c>
      <c r="C7" s="12">
        <v>44930</v>
      </c>
      <c r="D7" s="12">
        <v>44966</v>
      </c>
      <c r="E7" s="12">
        <v>44969</v>
      </c>
      <c r="F7" s="12"/>
      <c r="G7" s="13" t="s">
        <v>27</v>
      </c>
      <c r="H7" s="13"/>
      <c r="I7" s="4" t="str" cm="1">
        <f t="array" ref="I7">_xlfn.IFS(Applicants_Info[[#This Row],[OFFER DATE]]&gt;0,$A$20,Applicants_Info[[#This Row],[INTERVIEW DATE]]&gt;0,$A$19,Applicants_Info[[#This Row],[LEVEL-2]]&gt;0,$A$18,Applicants_Info[[#This Row],[LEVEL-1]]&gt;0,$A$17)</f>
        <v>INTERVIEW</v>
      </c>
      <c r="J7"/>
    </row>
    <row r="8" spans="1:14" s="6" customFormat="1" ht="15" customHeight="1" x14ac:dyDescent="0.25">
      <c r="A8" s="4">
        <v>3306</v>
      </c>
      <c r="B8" s="26" t="s">
        <v>37</v>
      </c>
      <c r="C8" s="12">
        <v>44930</v>
      </c>
      <c r="D8" s="12">
        <v>44967</v>
      </c>
      <c r="E8" s="12"/>
      <c r="F8" s="12"/>
      <c r="G8" s="13" t="s">
        <v>15</v>
      </c>
      <c r="H8" s="13" t="s">
        <v>17</v>
      </c>
      <c r="I8" s="4" t="str" cm="1">
        <f t="array" ref="I8">_xlfn.IFS(Applicants_Info[[#This Row],[OFFER DATE]]&gt;0,$A$20,Applicants_Info[[#This Row],[INTERVIEW DATE]]&gt;0,$A$19,Applicants_Info[[#This Row],[LEVEL-2]]&gt;0,$A$18,Applicants_Info[[#This Row],[LEVEL-1]]&gt;0,$A$17)</f>
        <v>LEVEL-2</v>
      </c>
      <c r="J8"/>
    </row>
    <row r="9" spans="1:14" s="6" customFormat="1" ht="15" customHeight="1" x14ac:dyDescent="0.25">
      <c r="A9" s="4">
        <v>3307</v>
      </c>
      <c r="B9" s="26" t="s">
        <v>38</v>
      </c>
      <c r="C9" s="12">
        <v>44931</v>
      </c>
      <c r="D9" s="12">
        <v>44968</v>
      </c>
      <c r="E9" s="12"/>
      <c r="F9" s="12"/>
      <c r="G9" s="13" t="s">
        <v>15</v>
      </c>
      <c r="H9" s="13" t="s">
        <v>17</v>
      </c>
      <c r="I9" s="4" t="str" cm="1">
        <f t="array" ref="I9">_xlfn.IFS(Applicants_Info[[#This Row],[OFFER DATE]]&gt;0,$A$20,Applicants_Info[[#This Row],[INTERVIEW DATE]]&gt;0,$A$19,Applicants_Info[[#This Row],[LEVEL-2]]&gt;0,$A$18,Applicants_Info[[#This Row],[LEVEL-1]]&gt;0,$A$17)</f>
        <v>LEVEL-2</v>
      </c>
      <c r="J9"/>
    </row>
    <row r="10" spans="1:14" s="6" customFormat="1" ht="15" customHeight="1" x14ac:dyDescent="0.25">
      <c r="A10" s="4">
        <v>3308</v>
      </c>
      <c r="B10" s="26" t="s">
        <v>39</v>
      </c>
      <c r="C10" s="12">
        <v>44931</v>
      </c>
      <c r="D10" s="12">
        <v>44969</v>
      </c>
      <c r="E10" s="12">
        <v>44972</v>
      </c>
      <c r="F10" s="12"/>
      <c r="G10" s="4" t="s">
        <v>27</v>
      </c>
      <c r="H10" s="13"/>
      <c r="I10" s="4" t="str" cm="1">
        <f t="array" ref="I10">_xlfn.IFS(Applicants_Info[[#This Row],[OFFER DATE]]&gt;0,$A$20,Applicants_Info[[#This Row],[INTERVIEW DATE]]&gt;0,$A$19,Applicants_Info[[#This Row],[LEVEL-2]]&gt;0,$A$18,Applicants_Info[[#This Row],[LEVEL-1]]&gt;0,$A$17)</f>
        <v>INTERVIEW</v>
      </c>
      <c r="J10"/>
    </row>
    <row r="11" spans="1:14" s="6" customFormat="1" ht="15" customHeight="1" x14ac:dyDescent="0.25">
      <c r="A11" s="4">
        <v>3309</v>
      </c>
      <c r="B11" s="26" t="s">
        <v>40</v>
      </c>
      <c r="C11" s="12">
        <v>44933</v>
      </c>
      <c r="D11" s="12">
        <v>44973</v>
      </c>
      <c r="E11" s="12">
        <v>44975</v>
      </c>
      <c r="F11" s="12"/>
      <c r="G11" s="4" t="s">
        <v>27</v>
      </c>
      <c r="H11" s="13"/>
      <c r="I11" s="4" t="str" cm="1">
        <f t="array" ref="I11">_xlfn.IFS(Applicants_Info[[#This Row],[OFFER DATE]]&gt;0,$A$20,Applicants_Info[[#This Row],[INTERVIEW DATE]]&gt;0,$A$19,Applicants_Info[[#This Row],[LEVEL-2]]&gt;0,$A$18,Applicants_Info[[#This Row],[LEVEL-1]]&gt;0,$A$17)</f>
        <v>INTERVIEW</v>
      </c>
      <c r="J11"/>
    </row>
    <row r="12" spans="1:14" s="6" customFormat="1" ht="15" customHeight="1" x14ac:dyDescent="0.25">
      <c r="A12" s="32">
        <v>3310</v>
      </c>
      <c r="B12" s="26" t="s">
        <v>41</v>
      </c>
      <c r="C12" s="12">
        <v>44934</v>
      </c>
      <c r="D12" s="12"/>
      <c r="E12" s="12"/>
      <c r="F12" s="12"/>
      <c r="G12" s="32" t="s">
        <v>15</v>
      </c>
      <c r="H12" s="13" t="s">
        <v>18</v>
      </c>
      <c r="I12" s="32" t="str" cm="1">
        <f t="array" ref="I12">_xlfn.IFS(Applicants_Info[[#This Row],[OFFER DATE]]&gt;0,$A$20,Applicants_Info[[#This Row],[INTERVIEW DATE]]&gt;0,$A$19,Applicants_Info[[#This Row],[LEVEL-2]]&gt;0,$A$18,Applicants_Info[[#This Row],[LEVEL-1]]&gt;0,$A$17)</f>
        <v>LEVEL-1</v>
      </c>
      <c r="J12"/>
    </row>
    <row r="13" spans="1:14" ht="15" customHeight="1" x14ac:dyDescent="0.25">
      <c r="A13" s="4">
        <v>3311</v>
      </c>
      <c r="B13" s="33" t="s">
        <v>42</v>
      </c>
      <c r="C13" s="34">
        <v>44935</v>
      </c>
      <c r="D13" s="34">
        <v>44974</v>
      </c>
      <c r="E13" s="34">
        <v>44976</v>
      </c>
      <c r="F13" s="34">
        <v>44978</v>
      </c>
      <c r="G13" s="4" t="s">
        <v>16</v>
      </c>
      <c r="H13" s="4"/>
      <c r="I13" s="4" t="str" cm="1">
        <f t="array" ref="I13">_xlfn.IFS(Applicants_Info[[#This Row],[OFFER DATE]]&gt;0,$A$20,Applicants_Info[[#This Row],[INTERVIEW DATE]]&gt;0,$A$19,Applicants_Info[[#This Row],[LEVEL-2]]&gt;0,$A$18,Applicants_Info[[#This Row],[LEVEL-1]]&gt;0,$A$17)</f>
        <v>OFFER</v>
      </c>
    </row>
    <row r="16" spans="1:14" ht="15" customHeight="1" x14ac:dyDescent="0.25">
      <c r="A16" s="11" t="s">
        <v>11</v>
      </c>
    </row>
    <row r="17" spans="1:1" ht="15" customHeight="1" x14ac:dyDescent="0.25">
      <c r="A17" s="10" t="s">
        <v>7</v>
      </c>
    </row>
    <row r="18" spans="1:1" ht="15" customHeight="1" x14ac:dyDescent="0.25">
      <c r="A18" s="10" t="s">
        <v>8</v>
      </c>
    </row>
    <row r="19" spans="1:1" ht="15" customHeight="1" x14ac:dyDescent="0.25">
      <c r="A19" s="10" t="s">
        <v>1</v>
      </c>
    </row>
    <row r="20" spans="1:1" ht="15" customHeight="1" x14ac:dyDescent="0.25">
      <c r="A20" s="10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8AD9-9CFA-479D-8E23-3B187592C38C}">
  <dimension ref="B2:E8"/>
  <sheetViews>
    <sheetView showGridLines="0" zoomScaleNormal="100" workbookViewId="0">
      <selection activeCell="F16" sqref="F16"/>
    </sheetView>
  </sheetViews>
  <sheetFormatPr defaultRowHeight="15" customHeight="1" x14ac:dyDescent="0.25"/>
  <cols>
    <col min="1" max="1" width="3.7109375" customWidth="1"/>
    <col min="2" max="2" width="14.5703125" bestFit="1" customWidth="1"/>
    <col min="3" max="3" width="19.28515625" customWidth="1"/>
    <col min="4" max="4" width="21.28515625" customWidth="1"/>
    <col min="5" max="5" width="10.5703125" bestFit="1" customWidth="1"/>
  </cols>
  <sheetData>
    <row r="2" spans="2:5" ht="15" customHeight="1" thickBot="1" x14ac:dyDescent="0.3">
      <c r="B2" s="37" t="s">
        <v>20</v>
      </c>
      <c r="C2" s="37"/>
      <c r="D2" s="37"/>
    </row>
    <row r="3" spans="2:5" ht="15" customHeight="1" thickTop="1" x14ac:dyDescent="0.25"/>
    <row r="4" spans="2:5" ht="15" customHeight="1" x14ac:dyDescent="0.25">
      <c r="B4" s="3" t="s">
        <v>21</v>
      </c>
      <c r="C4" s="3" t="s">
        <v>22</v>
      </c>
      <c r="D4" s="3" t="s">
        <v>23</v>
      </c>
      <c r="E4" s="1"/>
    </row>
    <row r="5" spans="2:5" ht="15" customHeight="1" x14ac:dyDescent="0.25">
      <c r="B5" s="4" t="s">
        <v>7</v>
      </c>
      <c r="C5" s="4">
        <f>COUNTIF(Applicants_Info[LEVELS],B5)</f>
        <v>1</v>
      </c>
      <c r="D5" s="4">
        <f>SUM(C5:$C$8)</f>
        <v>11</v>
      </c>
      <c r="E5" s="2"/>
    </row>
    <row r="6" spans="2:5" ht="15" customHeight="1" x14ac:dyDescent="0.25">
      <c r="B6" s="4" t="s">
        <v>8</v>
      </c>
      <c r="C6" s="4">
        <f>COUNTIF(Applicants_Info[LEVELS],B6)</f>
        <v>2</v>
      </c>
      <c r="D6" s="4">
        <f>SUM(C6:$C$8)</f>
        <v>10</v>
      </c>
      <c r="E6" s="2"/>
    </row>
    <row r="7" spans="2:5" ht="15" customHeight="1" x14ac:dyDescent="0.25">
      <c r="B7" s="4" t="s">
        <v>1</v>
      </c>
      <c r="C7" s="4">
        <f>COUNTIF(Applicants_Info[LEVELS],B7)</f>
        <v>6</v>
      </c>
      <c r="D7" s="4">
        <f>SUM(C7:$C$8)</f>
        <v>8</v>
      </c>
      <c r="E7" s="2"/>
    </row>
    <row r="8" spans="2:5" ht="15" customHeight="1" x14ac:dyDescent="0.25">
      <c r="B8" s="4" t="s">
        <v>2</v>
      </c>
      <c r="C8" s="4">
        <f>COUNTIF(Applicants_Info[LEVELS],B8)</f>
        <v>2</v>
      </c>
      <c r="D8" s="4">
        <f>SUM(C8:$C$8)</f>
        <v>2</v>
      </c>
      <c r="E8" s="2"/>
    </row>
  </sheetData>
  <mergeCells count="1">
    <mergeCell ref="B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Recruitment Tracker</vt:lpstr>
      <vt:lpstr>Applicants Info</vt:lpstr>
      <vt:lpstr>Recruitment Levels</vt:lpstr>
      <vt:lpstr>Applicants_ID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2022-05-26T04:20:37Z</dcterms:created>
  <dcterms:modified xsi:type="dcterms:W3CDTF">2023-08-13T07:36:11Z</dcterms:modified>
</cp:coreProperties>
</file>