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arulr\DA course\Excel\ASSESSMENT\"/>
    </mc:Choice>
  </mc:AlternateContent>
  <xr:revisionPtr revIDLastSave="0" documentId="8_{9F3CB085-4860-4597-809C-E3B6F3AA0408}" xr6:coauthVersionLast="47" xr6:coauthVersionMax="47" xr10:uidLastSave="{00000000-0000-0000-0000-000000000000}"/>
  <bookViews>
    <workbookView xWindow="-108" yWindow="-108" windowWidth="23256" windowHeight="12576" activeTab="1" xr2:uid="{00000000-000D-0000-FFFF-FFFF00000000}"/>
  </bookViews>
  <sheets>
    <sheet name="Pivot Summary" sheetId="4" r:id="rId1"/>
    <sheet name="Dashboard" sheetId="5" r:id="rId2"/>
    <sheet name="Employee Data" sheetId="1" r:id="rId3"/>
    <sheet name="Summary" sheetId="3" r:id="rId4"/>
    <sheet name="Training Programme Data" sheetId="2" r:id="rId5"/>
  </sheets>
  <definedNames>
    <definedName name="_xlnm._FilterDatabase" localSheetId="2" hidden="1">'Employee Data'!$C$1:$C$75</definedName>
    <definedName name="Slicer_Department">#N/A</definedName>
  </definedNames>
  <calcPr calcId="181029"/>
  <pivotCaches>
    <pivotCache cacheId="5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D3" i="3"/>
  <c r="D4" i="3"/>
  <c r="D5" i="3"/>
  <c r="D6" i="3"/>
  <c r="D2" i="3"/>
  <c r="C3" i="3"/>
  <c r="C4" i="3"/>
  <c r="C5" i="3"/>
  <c r="C6" i="3"/>
  <c r="C2" i="3"/>
  <c r="B3" i="3"/>
  <c r="B4" i="3"/>
  <c r="B5" i="3"/>
  <c r="B6" i="3"/>
  <c r="B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3" i="1"/>
  <c r="J4" i="1"/>
  <c r="J5" i="1"/>
  <c r="J6" i="1"/>
  <c r="J7" i="1"/>
  <c r="J8" i="1"/>
  <c r="J9" i="1"/>
  <c r="J10" i="1"/>
  <c r="J11" i="1"/>
  <c r="J12" i="1"/>
  <c r="J13" i="1"/>
  <c r="J14" i="1"/>
  <c r="J15" i="1"/>
  <c r="J16" i="1"/>
  <c r="J17" i="1"/>
  <c r="J18" i="1"/>
  <c r="J19" i="1"/>
  <c r="J20" i="1"/>
  <c r="J2" i="1"/>
  <c r="I75" i="1"/>
  <c r="K75" i="1" s="1"/>
  <c r="I74" i="1"/>
  <c r="K74" i="1" s="1"/>
  <c r="I73" i="1"/>
  <c r="K73" i="1" s="1"/>
  <c r="I72" i="1"/>
  <c r="K72" i="1" s="1"/>
  <c r="I71" i="1"/>
  <c r="K71" i="1" s="1"/>
  <c r="I70" i="1"/>
  <c r="K70" i="1" s="1"/>
  <c r="I69" i="1"/>
  <c r="K69" i="1" s="1"/>
  <c r="I68" i="1"/>
  <c r="K68" i="1" s="1"/>
  <c r="I67" i="1"/>
  <c r="K67" i="1" s="1"/>
  <c r="I66" i="1"/>
  <c r="K66" i="1" s="1"/>
  <c r="I65" i="1"/>
  <c r="K65" i="1" s="1"/>
  <c r="I64" i="1"/>
  <c r="K64" i="1" s="1"/>
  <c r="I63" i="1"/>
  <c r="K63" i="1" s="1"/>
  <c r="I62" i="1"/>
  <c r="K62" i="1" s="1"/>
  <c r="I61" i="1"/>
  <c r="K61" i="1" s="1"/>
  <c r="I60" i="1"/>
  <c r="K60" i="1" s="1"/>
  <c r="I59" i="1"/>
  <c r="K59" i="1" s="1"/>
  <c r="I58" i="1"/>
  <c r="K58" i="1" s="1"/>
  <c r="I57" i="1"/>
  <c r="K57" i="1" s="1"/>
  <c r="I56" i="1"/>
  <c r="K56" i="1" s="1"/>
  <c r="I55" i="1"/>
  <c r="K55" i="1" s="1"/>
  <c r="I54" i="1"/>
  <c r="K54" i="1" s="1"/>
  <c r="I53" i="1"/>
  <c r="K53" i="1" s="1"/>
  <c r="I52" i="1"/>
  <c r="K52" i="1" s="1"/>
  <c r="I51" i="1"/>
  <c r="K51" i="1" s="1"/>
  <c r="I50" i="1"/>
  <c r="K50" i="1" s="1"/>
  <c r="I49" i="1"/>
  <c r="K49" i="1" s="1"/>
  <c r="I48" i="1"/>
  <c r="K48" i="1" s="1"/>
  <c r="I47" i="1"/>
  <c r="K47" i="1" s="1"/>
  <c r="I46" i="1"/>
  <c r="K46" i="1" s="1"/>
  <c r="I45" i="1"/>
  <c r="K45" i="1" s="1"/>
  <c r="I44" i="1"/>
  <c r="K44" i="1" s="1"/>
  <c r="I43" i="1"/>
  <c r="K43" i="1" s="1"/>
  <c r="I42" i="1"/>
  <c r="K42" i="1" s="1"/>
  <c r="I41" i="1"/>
  <c r="K41" i="1" s="1"/>
  <c r="I40" i="1"/>
  <c r="K40" i="1" s="1"/>
  <c r="I39" i="1"/>
  <c r="K39" i="1" s="1"/>
  <c r="I38" i="1"/>
  <c r="K38" i="1" s="1"/>
  <c r="I37" i="1"/>
  <c r="K37" i="1" s="1"/>
  <c r="I36" i="1"/>
  <c r="K36" i="1" s="1"/>
  <c r="I35" i="1"/>
  <c r="K35" i="1" s="1"/>
  <c r="I34" i="1"/>
  <c r="K34" i="1" s="1"/>
  <c r="I33" i="1"/>
  <c r="K33" i="1" s="1"/>
  <c r="I32" i="1"/>
  <c r="K32" i="1" s="1"/>
  <c r="I31" i="1"/>
  <c r="K31" i="1" s="1"/>
  <c r="I30" i="1"/>
  <c r="K30" i="1" s="1"/>
  <c r="I29" i="1"/>
  <c r="K29" i="1" s="1"/>
  <c r="I28" i="1"/>
  <c r="K28" i="1" s="1"/>
  <c r="I27" i="1"/>
  <c r="K27" i="1" s="1"/>
  <c r="I26" i="1"/>
  <c r="K26" i="1" s="1"/>
  <c r="I25" i="1"/>
  <c r="K25" i="1" s="1"/>
  <c r="I24" i="1"/>
  <c r="K24" i="1" s="1"/>
  <c r="I23" i="1"/>
  <c r="K23" i="1" s="1"/>
  <c r="I22" i="1"/>
  <c r="K22" i="1" s="1"/>
  <c r="I21" i="1"/>
  <c r="K21" i="1" s="1"/>
  <c r="I20" i="1"/>
  <c r="K20" i="1" s="1"/>
  <c r="I19" i="1"/>
  <c r="K19" i="1" s="1"/>
  <c r="I18" i="1"/>
  <c r="K18" i="1" s="1"/>
  <c r="I17" i="1"/>
  <c r="K17" i="1" s="1"/>
  <c r="I16" i="1"/>
  <c r="K16" i="1" s="1"/>
  <c r="I15" i="1"/>
  <c r="K15" i="1" s="1"/>
  <c r="I14" i="1"/>
  <c r="K14" i="1" s="1"/>
  <c r="I13" i="1"/>
  <c r="K13" i="1" s="1"/>
  <c r="I12" i="1"/>
  <c r="K12" i="1" s="1"/>
  <c r="I11" i="1"/>
  <c r="K11" i="1" s="1"/>
  <c r="I10" i="1"/>
  <c r="K10" i="1" s="1"/>
  <c r="I9" i="1"/>
  <c r="K9" i="1" s="1"/>
  <c r="I8" i="1"/>
  <c r="K8" i="1" s="1"/>
  <c r="I7" i="1"/>
  <c r="K7" i="1" s="1"/>
  <c r="I6" i="1"/>
  <c r="K6" i="1" s="1"/>
  <c r="I5" i="1"/>
  <c r="K5" i="1" s="1"/>
  <c r="I4" i="1"/>
  <c r="K4" i="1" s="1"/>
  <c r="I3" i="1"/>
  <c r="K3" i="1" s="1"/>
  <c r="I2" i="1"/>
  <c r="K2" i="1" s="1"/>
</calcChain>
</file>

<file path=xl/sharedStrings.xml><?xml version="1.0" encoding="utf-8"?>
<sst xmlns="http://schemas.openxmlformats.org/spreadsheetml/2006/main" count="453" uniqueCount="203">
  <si>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</si>
  <si>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</si>
  <si>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</si>
  <si>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</si>
  <si>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</si>
  <si>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</si>
  <si>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</si>
  <si>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</si>
  <si>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</si>
  <si>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</si>
  <si>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</si>
  <si>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</si>
  <si>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</si>
  <si>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</si>
  <si>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</si>
  <si>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</si>
  <si>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</si>
  <si>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</si>
  <si>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</si>
  <si>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</si>
  <si>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</si>
  <si>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</si>
  <si>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</si>
  <si>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</si>
  <si>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</si>
  <si>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</si>
  <si>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</si>
  <si>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</si>
  <si>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</si>
  <si>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</si>
  <si>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</si>
  <si>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</si>
  <si>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</si>
  <si>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</si>
  <si>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</si>
  <si>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</si>
  <si>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</si>
  <si>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</si>
  <si>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</si>
  <si>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</si>
  <si>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</si>
  <si>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</si>
  <si>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</si>
  <si>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</si>
  <si>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</si>
  <si>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</si>
  <si>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</si>
  <si>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</si>
  <si>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</si>
  <si>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</si>
  <si>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</si>
  <si>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</si>
  <si>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</si>
  <si>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</si>
  <si>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</si>
  <si>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</si>
  <si>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</si>
  <si>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</si>
  <si>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</si>
  <si>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</si>
  <si>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</si>
  <si>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</si>
  <si>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</si>
  <si>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</si>
  <si>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</si>
  <si>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</si>
  <si>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</si>
  <si>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</si>
  <si>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</si>
  <si>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</si>
  <si>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</si>
  <si>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</si>
  <si>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</si>
  <si>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</si>
  <si>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</si>
  <si>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</si>
  <si>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</si>
  <si>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</si>
  <si>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</si>
  <si>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</si>
  <si>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</si>
  <si>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</si>
  <si>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</si>
  <si>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</si>
  <si>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</si>
  <si>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</si>
  <si>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</si>
  <si>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</si>
  <si>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</si>
  <si>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</si>
  <si>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</si>
  <si>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</si>
  <si>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</si>
  <si>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</si>
  <si>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</si>
  <si>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</si>
  <si>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</si>
  <si>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</si>
  <si>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</si>
  <si>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</si>
  <si>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</si>
  <si>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</si>
  <si>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</si>
  <si>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</si>
  <si>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</si>
  <si>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</si>
  <si>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</si>
  <si>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</si>
  <si>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</si>
  <si>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</si>
  <si>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</si>
  <si>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</si>
  <si>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</si>
  <si>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</si>
  <si>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</si>
  <si>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</si>
  <si>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</si>
  <si>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</si>
  <si>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</si>
  <si>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</si>
  <si>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</si>
  <si>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</si>
  <si>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</si>
  <si>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</si>
  <si>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</si>
  <si>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</si>
  <si>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</si>
  <si>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</si>
  <si>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</si>
  <si>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</si>
  <si>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</si>
  <si>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</si>
  <si>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</si>
  <si>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</si>
  <si>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</si>
  <si>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</si>
  <si>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</si>
  <si>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</si>
  <si>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</si>
  <si>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</si>
  <si>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</si>
  <si>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</si>
  <si>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</si>
  <si>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</si>
  <si>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</si>
  <si>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</si>
  <si>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</si>
  <si>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</si>
  <si>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</si>
  <si>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</si>
  <si>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</si>
  <si>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</si>
  <si>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</si>
  <si>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</si>
  <si>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</si>
  <si>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</si>
  <si>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</si>
  <si>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</si>
  <si>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</si>
  <si>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</si>
  <si>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</si>
  <si>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</si>
  <si>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</si>
  <si>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</si>
  <si>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</si>
  <si>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</si>
  <si>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</si>
  <si>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</si>
  <si>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</si>
  <si>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</si>
  <si>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</si>
  <si>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</si>
  <si>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</si>
  <si>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</si>
  <si>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</si>
  <si>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</si>
  <si>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</si>
  <si>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</si>
  <si>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</si>
  <si>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</si>
  <si>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</si>
  <si>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DEVELOPMENT</t>
  </si>
  <si>
    <t>FINANCE</t>
  </si>
  <si>
    <t>IT SUPPORT</t>
  </si>
  <si>
    <t>MARKETING</t>
  </si>
  <si>
    <t>Employee 50</t>
  </si>
  <si>
    <t>Employee 52</t>
  </si>
  <si>
    <t>Employee 61</t>
  </si>
  <si>
    <t>Employee 64</t>
  </si>
  <si>
    <t>Employee 67</t>
  </si>
  <si>
    <t>Training Cost (£)</t>
  </si>
  <si>
    <t>Training Category</t>
  </si>
  <si>
    <t>Total Compensation (£)</t>
  </si>
  <si>
    <t>Performance Category</t>
  </si>
  <si>
    <t>Total Employees</t>
  </si>
  <si>
    <t>Average Salary (£)</t>
  </si>
  <si>
    <t>Average Performance Rating</t>
  </si>
  <si>
    <t>Row Labels</t>
  </si>
  <si>
    <t>Grand Total</t>
  </si>
  <si>
    <t>Average of Total Compensation (£)</t>
  </si>
  <si>
    <t>Count of Employee ID</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</si>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</sst>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xf>
    <xf numFmtId="0" fontId="0" fillId="0" borderId="0" xfId="0" pivotButton="1"/>
    <xf numFmtId="2" fontId="0" fillId="0" borderId="0" xfId="0" applyNumberFormat="1"/>
    <xf numFmtId="2" fontId="0" fillId="0" borderId="0" xfId="0" applyNumberFormat="1" applyAlignment="1">
      <alignment horizontal="center"/>
    </xf>
    <xf numFmtId="1" fontId="0" fillId="0" borderId="0" xfId="0" applyNumberFormat="1"/>
    <xf numFmtId="1" fontId="0" fillId="0" borderId="0" xfId="0" applyNumberFormat="1" applyAlignment="1">
      <alignment horizontal="center"/>
    </xf>
    <xf numFmtId="165" fontId="0" fillId="0" borderId="0" xfId="0" applyNumberFormat="1"/>
    <xf numFmtId="165" fontId="0" fillId="0" borderId="0" xfId="0" applyNumberForma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xf>
  </cellXfs>
  <cellStyles count="1">
    <cellStyle name="Normal" xfId="0" builtinId="0"/>
  </cellStyles>
  <dxfs count="92">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numFmt numFmtId="2" formatCode="0.00"/>
    </dxf>
    <dxf>
      <numFmt numFmtId="2" formatCode="0.00"/>
    </dxf>
    <dxf>
      <alignment horizontal="center"/>
    </dxf>
    <dxf>
      <alignment horizontal="center"/>
    </dxf>
    <dxf>
      <alignment horizontal="center"/>
    </dxf>
    <dxf>
      <numFmt numFmtId="1" formatCode="0"/>
    </dxf>
    <dxf>
      <numFmt numFmtId="1" formatCode="0"/>
    </dxf>
    <dxf>
      <alignment horizontal="center"/>
    </dxf>
    <dxf>
      <numFmt numFmtId="165" formatCode="0.0"/>
    </dxf>
    <dxf>
      <numFmt numFmtId="165" formatCode="0.0"/>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[Final_Anisha_Isaac_Excel_Assessment_Project.xlsx]Pivot Summary!Training Category 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Total Compensation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Summary'!$D$2:$D$7</c:f>
              <c:strCache>
                <c:ptCount val="5"/>
                <c:pt idx="0">
                  <c:v>Leadership</c:v>
                </c:pt>
                <c:pt idx="1">
                  <c:v>Project Management</c:v>
                </c:pt>
                <c:pt idx="2">
                  <c:v>Teamwork</c:v>
                </c:pt>
                <c:pt idx="3">
                  <c:v>Technical</c:v>
                </c:pt>
                <c:pt idx="4">
                  <c:v>Technical Tools</c:v>
                </c:pt>
              </c:strCache>
            </c:strRef>
          </c:cat>
          <c:val>
            <c:numRef>
              <c:f>'Pivot Summary'!$E$2:$E$7</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27E4-47BE-A99A-980B020C93B1}"/>
            </c:ext>
          </c:extLst>
        </c:ser>
        <c:dLbls>
          <c:dLblPos val="inEnd"/>
          <c:showLegendKey val="0"/>
          <c:showVal val="1"/>
          <c:showCatName val="0"/>
          <c:showSerName val="0"/>
          <c:showPercent val="0"/>
          <c:showBubbleSize val="0"/>
        </c:dLbls>
        <c:gapWidth val="182"/>
        <c:axId val="1676433808"/>
        <c:axId val="1676420368"/>
      </c:barChart>
      <c:catAx>
        <c:axId val="1676433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20368"/>
        <c:crosses val="autoZero"/>
        <c:auto val="1"/>
        <c:lblAlgn val="ctr"/>
        <c:lblOffset val="100"/>
        <c:noMultiLvlLbl val="0"/>
      </c:catAx>
      <c:valAx>
        <c:axId val="167642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Compensation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3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[Final_Anisha_Isaac_Excel_Assessment_Project.xlsx]Pivot Summary!Training Category Count</c:name>
    <c:fmtId val="3"/>
  </c:pivotSource>
  <c:chart>
    <c:title>
      <c:tx>
        <c:rich>
          <a:bodyPr rot="0" spcFirstLastPara="1" vertOverflow="ellipsis" vert="horz" wrap="square" anchor="ctr" anchorCtr="1"/>
          <a:lstStyle/>
          <a:p>
            <a:pPr>
              <a:defRPr lang="en-GB"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mn-lt"/>
                <a:ea typeface="+mn-ea"/>
                <a:cs typeface="+mn-cs"/>
              </a:rPr>
              <a:t>Training Category Count</a:t>
            </a:r>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4213498135428"/>
          <c:y val="0.17243010752688173"/>
          <c:w val="0.77787302296432803"/>
          <c:h val="0.5145603251206502"/>
        </c:manualLayout>
      </c:layout>
      <c:barChart>
        <c:barDir val="col"/>
        <c:grouping val="clustered"/>
        <c:varyColors val="0"/>
        <c:ser>
          <c:idx val="0"/>
          <c:order val="0"/>
          <c:tx>
            <c:strRef>
              <c:f>'Pivot Summary'!$E$1</c:f>
              <c:strCache>
                <c:ptCount val="1"/>
                <c:pt idx="0">
                  <c:v>Total</c:v>
                </c:pt>
              </c:strCache>
            </c:strRef>
          </c:tx>
          <c:spPr>
            <a:solidFill>
              <a:schemeClr val="accent1"/>
            </a:solidFill>
            <a:ln>
              <a:noFill/>
            </a:ln>
            <a:effectLst/>
          </c:spPr>
          <c:invertIfNegative val="0"/>
          <c:cat>
            <c:strRef>
              <c:f>'Pivot Summary'!$D$2:$D$7</c:f>
              <c:strCache>
                <c:ptCount val="5"/>
                <c:pt idx="0">
                  <c:v>Leadership</c:v>
                </c:pt>
                <c:pt idx="1">
                  <c:v>Project Management</c:v>
                </c:pt>
                <c:pt idx="2">
                  <c:v>Teamwork</c:v>
                </c:pt>
                <c:pt idx="3">
                  <c:v>Technical</c:v>
                </c:pt>
                <c:pt idx="4">
                  <c:v>Technical Tools</c:v>
                </c:pt>
              </c:strCache>
            </c:strRef>
          </c:cat>
          <c:val>
            <c:numRef>
              <c:f>'Pivot Summary'!$E$2:$E$7</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58E6-4CC1-9AE2-10EBBB9EB65F}"/>
            </c:ext>
          </c:extLst>
        </c:ser>
        <c:dLbls>
          <c:showLegendKey val="0"/>
          <c:showVal val="0"/>
          <c:showCatName val="0"/>
          <c:showSerName val="0"/>
          <c:showPercent val="0"/>
          <c:showBubbleSize val="0"/>
        </c:dLbls>
        <c:gapWidth val="219"/>
        <c:overlap val="-27"/>
        <c:axId val="1676446768"/>
        <c:axId val="1676451088"/>
      </c:barChart>
      <c:catAx>
        <c:axId val="16764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Training</a:t>
                </a:r>
                <a:r>
                  <a:rPr lang="en-AU" baseline="0"/>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51088"/>
        <c:crosses val="autoZero"/>
        <c:auto val="1"/>
        <c:lblAlgn val="ctr"/>
        <c:lblOffset val="100"/>
        <c:noMultiLvlLbl val="0"/>
      </c:catAx>
      <c:valAx>
        <c:axId val="167645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4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[Final_Anisha_Isaac_Excel_Assessment_Project.xlsx]Pivot Summary!salary based on the role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Salary based on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Summary'!$H$1</c:f>
              <c:strCache>
                <c:ptCount val="1"/>
                <c:pt idx="0">
                  <c:v>Total</c:v>
                </c:pt>
              </c:strCache>
            </c:strRef>
          </c:tx>
          <c:spPr>
            <a:solidFill>
              <a:schemeClr val="accent1"/>
            </a:solidFill>
            <a:ln>
              <a:noFill/>
            </a:ln>
            <a:effectLst/>
          </c:spPr>
          <c:invertIfNegative val="0"/>
          <c:cat>
            <c:strRef>
              <c:f>'Pivot Summary'!$G$2:$G$12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Summary'!$H$2:$H$12</c:f>
              <c:numCache>
                <c:formatCode>0</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9BAB-474E-AA31-FA13170CB520}"/>
            </c:ext>
          </c:extLst>
        </c:ser>
        <c:dLbls>
          <c:showLegendKey val="0"/>
          <c:showVal val="0"/>
          <c:showCatName val="0"/>
          <c:showSerName val="0"/>
          <c:showPercent val="0"/>
          <c:showBubbleSize val="0"/>
        </c:dLbls>
        <c:gapWidth val="219"/>
        <c:overlap val="-27"/>
        <c:axId val="1829239648"/>
        <c:axId val="1829248768"/>
      </c:barChart>
      <c:catAx>
        <c:axId val="182923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48768"/>
        <c:crosses val="autoZero"/>
        <c:auto val="1"/>
        <c:lblAlgn val="ctr"/>
        <c:lblOffset val="100"/>
        <c:noMultiLvlLbl val="0"/>
      </c:catAx>
      <c:valAx>
        <c:axId val="182924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[Final_Anisha_Isaac_Excel_Assessment_Project.xlsx]Pivot Summary!experience inExperience based on role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Experience based on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Summary'!$K$1</c:f>
              <c:strCache>
                <c:ptCount val="1"/>
                <c:pt idx="0">
                  <c:v>Total</c:v>
                </c:pt>
              </c:strCache>
            </c:strRef>
          </c:tx>
          <c:spPr>
            <a:solidFill>
              <a:schemeClr val="accent1"/>
            </a:solidFill>
            <a:ln>
              <a:noFill/>
            </a:ln>
            <a:effectLst/>
          </c:spPr>
          <c:invertIfNegative val="0"/>
          <c:cat>
            <c:strRef>
              <c:f>'Pivot Summary'!$J$2:$J$12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Summary'!$K$2:$K$12</c:f>
              <c:numCache>
                <c:formatCode>0.0</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540D-4724-A700-9BECA1267103}"/>
            </c:ext>
          </c:extLst>
        </c:ser>
        <c:dLbls>
          <c:showLegendKey val="0"/>
          <c:showVal val="0"/>
          <c:showCatName val="0"/>
          <c:showSerName val="0"/>
          <c:showPercent val="0"/>
          <c:showBubbleSize val="0"/>
        </c:dLbls>
        <c:gapWidth val="219"/>
        <c:overlap val="-27"/>
        <c:axId val="1829268448"/>
        <c:axId val="1829256448"/>
      </c:barChart>
      <c:catAx>
        <c:axId val="182926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56448"/>
        <c:crosses val="autoZero"/>
        <c:auto val="1"/>
        <c:lblAlgn val="ctr"/>
        <c:lblOffset val="100"/>
        <c:noMultiLvlLbl val="0"/>
      </c:catAx>
      <c:valAx>
        <c:axId val="18292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[Final_Anisha_Isaac_Excel_Assessment_Project.xlsx]Pivot Summary!Training Category Count</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Total Compensation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Summary'!$E$1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Summary'!$D$2:$D$7</c:f>
              <c:strCache>
                <c:ptCount val="5"/>
                <c:pt idx="0">
                  <c:v>Leadership</c:v>
                </c:pt>
                <c:pt idx="1">
                  <c:v>Project Management</c:v>
                </c:pt>
                <c:pt idx="2">
                  <c:v>Teamwork</c:v>
                </c:pt>
                <c:pt idx="3">
                  <c:v>Technical</c:v>
                </c:pt>
                <c:pt idx="4">
                  <c:v>Technical Tools</c:v>
                </c:pt>
              </c:strCache>
            </c:strRef>
          </c:cat>
          <c:val>
            <c:numRef>
              <c:f>'Pivot Summary'!$E$2:$E$7</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6B00-4001-A143-0F4B25E0F1A3}"/>
            </c:ext>
          </c:extLst>
        </c:ser>
        <c:dLbls>
          <c:dLblPos val="inEnd"/>
          <c:showLegendKey val="0"/>
          <c:showVal val="1"/>
          <c:showCatName val="0"/>
          <c:showSerName val="0"/>
          <c:showPercent val="0"/>
          <c:showBubbleSize val="0"/>
        </c:dLbls>
        <c:gapWidth val="115"/>
        <c:overlap val="-20"/>
        <c:axId val="1676433808"/>
        <c:axId val="1676420368"/>
      </c:barChart>
      <c:catAx>
        <c:axId val="16764338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 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20368"/>
        <c:crosses val="autoZero"/>
        <c:auto val="1"/>
        <c:lblAlgn val="ctr"/>
        <c:lblOffset val="100"/>
        <c:noMultiLvlLbl val="0"/>
      </c:catAx>
      <c:valAx>
        <c:axId val="167642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Compensation</a:t>
                </a:r>
              </a:p>
            </c:rich>
          </c:tx>
          <c:layout>
            <c:manualLayout>
              <c:xMode val="edge"/>
              <c:yMode val="edge"/>
              <c:x val="0.31446123764730743"/>
              <c:y val="0.86663770476966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3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[Final_Anisha_Isaac_Excel_Assessment_Project.xlsx]Pivot Summary!Training Category Count</c:name>
    <c:fmtId val="8"/>
  </c:pivotSource>
  <c:chart>
    <c:title>
      <c:tx>
        <c:rich>
          <a:bodyPr rot="0" spcFirstLastPara="1" vertOverflow="ellipsis" vert="horz" wrap="square" anchor="ctr" anchorCtr="1"/>
          <a:lstStyle/>
          <a:p>
            <a:pPr algn="ctr" rtl="0">
              <a:defRPr lang="en-GB" sz="1600" b="1" i="0" u="none" strike="noStrike" kern="1200" baseline="0">
                <a:solidFill>
                  <a:sysClr val="windowText" lastClr="000000">
                    <a:lumMod val="65000"/>
                    <a:lumOff val="35000"/>
                  </a:sysClr>
                </a:solidFill>
                <a:effectLst/>
                <a:latin typeface="+mn-lt"/>
                <a:ea typeface="+mn-ea"/>
                <a:cs typeface="+mn-cs"/>
              </a:defRPr>
            </a:pPr>
            <a:r>
              <a:rPr lang="en-GB" sz="1600" b="1" i="0" u="none" strike="noStrike" kern="1200" baseline="0">
                <a:solidFill>
                  <a:sysClr val="windowText" lastClr="000000">
                    <a:lumMod val="65000"/>
                    <a:lumOff val="35000"/>
                  </a:sysClr>
                </a:solidFill>
                <a:latin typeface="+mn-lt"/>
                <a:ea typeface="+mn-ea"/>
                <a:cs typeface="+mn-cs"/>
              </a:rPr>
              <a:t>Training Category Count</a:t>
            </a:r>
          </a:p>
        </c:rich>
      </c:tx>
      <c:overlay val="0"/>
      <c:spPr>
        <a:noFill/>
        <a:ln>
          <a:noFill/>
        </a:ln>
        <a:effectLst/>
      </c:spPr>
      <c:txPr>
        <a:bodyPr rot="0" spcFirstLastPara="1" vertOverflow="ellipsis" vert="horz" wrap="square" anchor="ctr" anchorCtr="1"/>
        <a:lstStyle/>
        <a:p>
          <a:pPr algn="ctr" rtl="0">
            <a:defRPr lang="en-GB" sz="1600" b="1" i="0" u="none" strike="noStrike" kern="120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4213498135428"/>
          <c:y val="0.17243010752688173"/>
          <c:w val="0.77787302296432803"/>
          <c:h val="0.5145603251206502"/>
        </c:manualLayout>
      </c:layout>
      <c:barChart>
        <c:barDir val="col"/>
        <c:grouping val="clustered"/>
        <c:varyColors val="0"/>
        <c:ser>
          <c:idx val="0"/>
          <c:order val="0"/>
          <c:tx>
            <c:strRef>
              <c:f>'Pivot Summary'!$E$1</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Summary'!$D$2:$D$7</c:f>
              <c:strCache>
                <c:ptCount val="5"/>
                <c:pt idx="0">
                  <c:v>Leadership</c:v>
                </c:pt>
                <c:pt idx="1">
                  <c:v>Project Management</c:v>
                </c:pt>
                <c:pt idx="2">
                  <c:v>Teamwork</c:v>
                </c:pt>
                <c:pt idx="3">
                  <c:v>Technical</c:v>
                </c:pt>
                <c:pt idx="4">
                  <c:v>Technical Tools</c:v>
                </c:pt>
              </c:strCache>
            </c:strRef>
          </c:cat>
          <c:val>
            <c:numRef>
              <c:f>'Pivot Summary'!$E$2:$E$7</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2BC0-46B5-BC9E-DB34F4B175FF}"/>
            </c:ext>
          </c:extLst>
        </c:ser>
        <c:dLbls>
          <c:dLblPos val="inEnd"/>
          <c:showLegendKey val="0"/>
          <c:showVal val="1"/>
          <c:showCatName val="0"/>
          <c:showSerName val="0"/>
          <c:showPercent val="0"/>
          <c:showBubbleSize val="0"/>
        </c:dLbls>
        <c:gapWidth val="41"/>
        <c:axId val="1676446768"/>
        <c:axId val="1676451088"/>
      </c:barChart>
      <c:catAx>
        <c:axId val="1676446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AU"/>
                  <a:t>Training Category</a:t>
                </a:r>
              </a:p>
            </c:rich>
          </c:tx>
          <c:layout>
            <c:manualLayout>
              <c:xMode val="edge"/>
              <c:yMode val="edge"/>
              <c:x val="0.37428849078428955"/>
              <c:y val="0.900515056585668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76451088"/>
        <c:crosses val="autoZero"/>
        <c:auto val="1"/>
        <c:lblAlgn val="ctr"/>
        <c:lblOffset val="100"/>
        <c:noMultiLvlLbl val="0"/>
      </c:catAx>
      <c:valAx>
        <c:axId val="167645108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Employee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7644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[Final_Anisha_Isaac_Excel_Assessment_Project.xlsx]Pivot Summary!salary based on the role</c:name>
    <c:fmtId val="19"/>
  </c:pivotSource>
  <c:chart>
    <c:title>
      <c:tx>
        <c:rich>
          <a:bodyPr rot="0" spcFirstLastPara="1" vertOverflow="ellipsis" vert="horz" wrap="square" anchor="ctr" anchorCtr="1"/>
          <a:lstStyle/>
          <a:p>
            <a:pPr>
              <a:defRPr lang="en-GB" sz="1600" b="1" i="0" u="none" strike="noStrike" kern="1200" cap="none" spc="0" normalizeH="0" baseline="0">
                <a:solidFill>
                  <a:sysClr val="windowText" lastClr="000000">
                    <a:lumMod val="65000"/>
                    <a:lumOff val="35000"/>
                  </a:sysClr>
                </a:solidFill>
                <a:latin typeface="+mn-lt"/>
                <a:ea typeface="+mn-ea"/>
                <a:cs typeface="+mn-cs"/>
              </a:defRPr>
            </a:pPr>
            <a:r>
              <a:rPr lang="en-GB" sz="1600" b="1" i="0" u="none" strike="noStrike" kern="1200" baseline="0">
                <a:solidFill>
                  <a:sysClr val="windowText" lastClr="000000">
                    <a:lumMod val="65000"/>
                    <a:lumOff val="35000"/>
                  </a:sysClr>
                </a:solidFill>
                <a:latin typeface="+mn-lt"/>
                <a:ea typeface="+mn-ea"/>
                <a:cs typeface="+mn-cs"/>
              </a:rPr>
              <a:t>Average Salary based on Role</a:t>
            </a:r>
          </a:p>
        </c:rich>
      </c:tx>
      <c:overlay val="0"/>
      <c:spPr>
        <a:noFill/>
        <a:ln>
          <a:noFill/>
        </a:ln>
        <a:effectLst/>
      </c:spPr>
      <c:txPr>
        <a:bodyPr rot="0" spcFirstLastPara="1" vertOverflow="ellipsis" vert="horz" wrap="square" anchor="ctr" anchorCtr="1"/>
        <a:lstStyle/>
        <a:p>
          <a:pPr>
            <a:defRPr lang="en-GB" sz="16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7196457000252"/>
          <c:y val="0.21026077097505669"/>
          <c:w val="0.72734514743034173"/>
          <c:h val="0.45959031906725945"/>
        </c:manualLayout>
      </c:layout>
      <c:barChart>
        <c:barDir val="col"/>
        <c:grouping val="clustered"/>
        <c:varyColors val="0"/>
        <c:ser>
          <c:idx val="0"/>
          <c:order val="0"/>
          <c:tx>
            <c:strRef>
              <c:f>'Pivot Summary'!$H$1</c:f>
              <c:strCache>
                <c:ptCount val="1"/>
                <c:pt idx="0">
                  <c:v>Total</c:v>
                </c:pt>
              </c:strCache>
            </c:strRef>
          </c:tx>
          <c:spPr>
            <a:solidFill>
              <a:schemeClr val="accent6"/>
            </a:solidFill>
            <a:ln>
              <a:noFill/>
            </a:ln>
            <a:effectLst/>
          </c:spPr>
          <c:invertIfNegative val="0"/>
          <c:cat>
            <c:strRef>
              <c:f>'Pivot Summary'!$G$2:$G$12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Summary'!$H$2:$H$12</c:f>
              <c:numCache>
                <c:formatCode>0</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3AF2-4F2B-9E15-E92830E59043}"/>
            </c:ext>
          </c:extLst>
        </c:ser>
        <c:dLbls>
          <c:showLegendKey val="0"/>
          <c:showVal val="0"/>
          <c:showCatName val="0"/>
          <c:showSerName val="0"/>
          <c:showPercent val="0"/>
          <c:showBubbleSize val="0"/>
        </c:dLbls>
        <c:gapWidth val="267"/>
        <c:overlap val="-43"/>
        <c:axId val="1829239648"/>
        <c:axId val="1829248768"/>
      </c:barChart>
      <c:catAx>
        <c:axId val="182923964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Role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29248768"/>
        <c:crosses val="autoZero"/>
        <c:auto val="1"/>
        <c:lblAlgn val="ctr"/>
        <c:lblOffset val="100"/>
        <c:noMultiLvlLbl val="0"/>
      </c:catAx>
      <c:valAx>
        <c:axId val="182924876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2923964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[Final_Anisha_Isaac_Excel_Assessment_Project.xlsx]Pivot Summary!experience inExperience based on role</c:name>
    <c:fmtId val="19"/>
  </c:pivotSource>
  <c:chart>
    <c:title>
      <c:tx>
        <c:rich>
          <a:bodyPr rot="0" spcFirstLastPara="1" vertOverflow="ellipsis" vert="horz" wrap="square" anchor="ctr" anchorCtr="1"/>
          <a:lstStyle/>
          <a:p>
            <a:pPr algn="ctr" rtl="0">
              <a:defRPr lang="en-GB" sz="1600" b="1" i="0" u="none" strike="noStrike" kern="1200" baseline="0">
                <a:solidFill>
                  <a:sysClr val="windowText" lastClr="000000">
                    <a:lumMod val="65000"/>
                    <a:lumOff val="35000"/>
                  </a:sysClr>
                </a:solidFill>
                <a:effectLst/>
                <a:latin typeface="+mn-lt"/>
                <a:ea typeface="+mn-ea"/>
                <a:cs typeface="+mn-cs"/>
              </a:defRPr>
            </a:pPr>
            <a:r>
              <a:rPr lang="en-GB" sz="1600" b="1" i="0" u="none" strike="noStrike" kern="1200" baseline="0">
                <a:solidFill>
                  <a:sysClr val="windowText" lastClr="000000">
                    <a:lumMod val="65000"/>
                    <a:lumOff val="35000"/>
                  </a:sysClr>
                </a:solidFill>
                <a:latin typeface="+mn-lt"/>
                <a:ea typeface="+mn-ea"/>
                <a:cs typeface="+mn-cs"/>
              </a:rPr>
              <a:t>Average Experience based on Role</a:t>
            </a:r>
          </a:p>
        </c:rich>
      </c:tx>
      <c:layout>
        <c:manualLayout>
          <c:xMode val="edge"/>
          <c:yMode val="edge"/>
          <c:x val="8.4651692089213471E-2"/>
          <c:y val="1.1494252873563218E-2"/>
        </c:manualLayout>
      </c:layout>
      <c:overlay val="0"/>
      <c:spPr>
        <a:noFill/>
        <a:ln>
          <a:noFill/>
        </a:ln>
        <a:effectLst/>
      </c:spPr>
      <c:txPr>
        <a:bodyPr rot="0" spcFirstLastPara="1" vertOverflow="ellipsis" vert="horz" wrap="square" anchor="ctr" anchorCtr="1"/>
        <a:lstStyle/>
        <a:p>
          <a:pPr algn="ctr" rtl="0">
            <a:defRPr lang="en-GB" sz="1600" b="1" i="0" u="none" strike="noStrike" kern="120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Summary'!$K$1</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Summary'!$J$2:$J$12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Summary'!$K$2:$K$12</c:f>
              <c:numCache>
                <c:formatCode>0.0</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5A01-4541-B7A8-ABB039364927}"/>
            </c:ext>
          </c:extLst>
        </c:ser>
        <c:dLbls>
          <c:dLblPos val="inEnd"/>
          <c:showLegendKey val="0"/>
          <c:showVal val="1"/>
          <c:showCatName val="0"/>
          <c:showSerName val="0"/>
          <c:showPercent val="0"/>
          <c:showBubbleSize val="0"/>
        </c:dLbls>
        <c:gapWidth val="41"/>
        <c:axId val="1829268448"/>
        <c:axId val="1829256448"/>
      </c:barChart>
      <c:catAx>
        <c:axId val="1829268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Role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29256448"/>
        <c:crosses val="autoZero"/>
        <c:auto val="1"/>
        <c:lblAlgn val="ctr"/>
        <c:lblOffset val="100"/>
        <c:noMultiLvlLbl val="0"/>
      </c:catAx>
      <c:valAx>
        <c:axId val="182925644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Experience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crossAx val="18292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179070</xdr:rowOff>
    </xdr:from>
    <xdr:to>
      <xdr:col>2</xdr:col>
      <xdr:colOff>7620</xdr:colOff>
      <xdr:row>28</xdr:row>
      <xdr:rowOff>83820</xdr:rowOff>
    </xdr:to>
    <xdr:graphicFrame macro="">
      <xdr:nvGraphicFramePr>
        <xdr:cNvPr id="3" name="Chart 2">
          <a:extLst>
            <a:ext uri="{FF2B5EF4-FFF2-40B4-BE49-F238E27FC236}">
              <a16:creationId xmlns:a16="http://schemas.microsoft.com/office/drawing/2014/main" id="{8555B698-CCA9-7D7A-7D70-63CCA815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12</xdr:row>
      <xdr:rowOff>175260</xdr:rowOff>
    </xdr:from>
    <xdr:to>
      <xdr:col>5</xdr:col>
      <xdr:colOff>7620</xdr:colOff>
      <xdr:row>28</xdr:row>
      <xdr:rowOff>45720</xdr:rowOff>
    </xdr:to>
    <xdr:graphicFrame macro="">
      <xdr:nvGraphicFramePr>
        <xdr:cNvPr id="4" name="Chart 3">
          <a:extLst>
            <a:ext uri="{FF2B5EF4-FFF2-40B4-BE49-F238E27FC236}">
              <a16:creationId xmlns:a16="http://schemas.microsoft.com/office/drawing/2014/main" id="{C8346AC8-F76A-8B41-3887-878C60215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13</xdr:row>
      <xdr:rowOff>0</xdr:rowOff>
    </xdr:from>
    <xdr:to>
      <xdr:col>8</xdr:col>
      <xdr:colOff>251460</xdr:colOff>
      <xdr:row>28</xdr:row>
      <xdr:rowOff>80010</xdr:rowOff>
    </xdr:to>
    <xdr:graphicFrame macro="">
      <xdr:nvGraphicFramePr>
        <xdr:cNvPr id="5" name="Chart 4">
          <a:extLst>
            <a:ext uri="{FF2B5EF4-FFF2-40B4-BE49-F238E27FC236}">
              <a16:creationId xmlns:a16="http://schemas.microsoft.com/office/drawing/2014/main" id="{83233B78-D66A-93C5-D854-58AB7EA1C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624840</xdr:colOff>
      <xdr:row>12</xdr:row>
      <xdr:rowOff>171450</xdr:rowOff>
    </xdr:from>
    <xdr:to>
      <xdr:col>11</xdr:col>
      <xdr:colOff>76200</xdr:colOff>
      <xdr:row>26</xdr:row>
      <xdr:rowOff>129540</xdr:rowOff>
    </xdr:to>
    <xdr:graphicFrame macro="">
      <xdr:nvGraphicFramePr>
        <xdr:cNvPr id="6" name="Chart 5">
          <a:extLst>
            <a:ext uri="{FF2B5EF4-FFF2-40B4-BE49-F238E27FC236}">
              <a16:creationId xmlns:a16="http://schemas.microsoft.com/office/drawing/2014/main" id="{E57A16D0-20EC-9C0D-CD4E-68E608B02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586740</xdr:colOff>
      <xdr:row>0</xdr:row>
      <xdr:rowOff>160020</xdr:rowOff>
    </xdr:from>
    <xdr:to>
      <xdr:col>9</xdr:col>
      <xdr:colOff>335280</xdr:colOff>
      <xdr:row>12</xdr:row>
      <xdr:rowOff>175260</xdr:rowOff>
    </xdr:to>
    <xdr:graphicFrame macro="">
      <xdr:nvGraphicFramePr>
        <xdr:cNvPr id="2" name="Chart 1">
          <a:extLst>
            <a:ext uri="{FF2B5EF4-FFF2-40B4-BE49-F238E27FC236}">
              <a16:creationId xmlns:a16="http://schemas.microsoft.com/office/drawing/2014/main" id="{B64E0CD4-EC6A-4CA9-9292-A405ED129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13</xdr:row>
      <xdr:rowOff>152400</xdr:rowOff>
    </xdr:from>
    <xdr:to>
      <xdr:col>9</xdr:col>
      <xdr:colOff>312420</xdr:colOff>
      <xdr:row>26</xdr:row>
      <xdr:rowOff>7620</xdr:rowOff>
    </xdr:to>
    <xdr:graphicFrame macro="">
      <xdr:nvGraphicFramePr>
        <xdr:cNvPr id="3" name="Chart 2">
          <a:extLst>
            <a:ext uri="{FF2B5EF4-FFF2-40B4-BE49-F238E27FC236}">
              <a16:creationId xmlns:a16="http://schemas.microsoft.com/office/drawing/2014/main" id="{BBCFCFC7-BD65-4B5D-8231-88BDE36E8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10</xdr:row>
      <xdr:rowOff>30481</xdr:rowOff>
    </xdr:from>
    <xdr:to>
      <xdr:col>3</xdr:col>
      <xdr:colOff>83820</xdr:colOff>
      <xdr:row>19</xdr:row>
      <xdr:rowOff>137161</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86A0546B-412F-80F1-F12C-0220DD0CE6E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9600" y="1859281"/>
              <a:ext cx="1303020" cy="17526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205740</xdr:colOff>
      <xdr:row>1</xdr:row>
      <xdr:rowOff>38100</xdr:rowOff>
    </xdr:from>
    <xdr:to>
      <xdr:col>3</xdr:col>
      <xdr:colOff>533400</xdr:colOff>
      <xdr:row>8</xdr:row>
      <xdr:rowOff>22860</xdr:rowOff>
    </xdr:to>
    <xdr:sp macro="" textlink="">
      <xdr:nvSpPr>
        <xdr:cNvPr id="5" name="TextBox 4">
          <a:extLst>
            <a:ext uri="{FF2B5EF4-FFF2-40B4-BE49-F238E27FC236}">
              <a16:creationId xmlns:a16="http://schemas.microsoft.com/office/drawing/2014/main" id="{441B6A9B-CF51-F0F5-19C9-FB250AFDA2E2}"/>
            </a:ext>
          </a:extLst>
        </xdr:cNvPr>
        <xdr:cNvSpPr txBox="1"/>
      </xdr:nvSpPr>
      <xdr:spPr>
        <a:xfrm>
          <a:off x="205740" y="220980"/>
          <a:ext cx="2156460" cy="126492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n-GB"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rPr>
            <a:t>GenTech HR Dashboard</a:t>
          </a:r>
          <a:endParaRPr lang="en-AU"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oneCellAnchor>
    <xdr:from>
      <xdr:col>9</xdr:col>
      <xdr:colOff>83820</xdr:colOff>
      <xdr:row>21</xdr:row>
      <xdr:rowOff>53340</xdr:rowOff>
    </xdr:from>
    <xdr:ext cx="184731" cy="264560"/>
    <xdr:sp macro="" textlink="">
      <xdr:nvSpPr>
        <xdr:cNvPr id="6" name="TextBox 5">
          <a:extLst>
            <a:ext uri="{FF2B5EF4-FFF2-40B4-BE49-F238E27FC236}">
              <a16:creationId xmlns:a16="http://schemas.microsoft.com/office/drawing/2014/main" id="{CBB54AD3-6393-826A-3089-42DE39E95543}"/>
            </a:ext>
          </a:extLst>
        </xdr:cNvPr>
        <xdr:cNvSpPr txBox="1"/>
      </xdr:nvSpPr>
      <xdr:spPr>
        <a:xfrm>
          <a:off x="5570220" y="38938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10</xdr:col>
      <xdr:colOff>15240</xdr:colOff>
      <xdr:row>13</xdr:row>
      <xdr:rowOff>160020</xdr:rowOff>
    </xdr:from>
    <xdr:to>
      <xdr:col>15</xdr:col>
      <xdr:colOff>220980</xdr:colOff>
      <xdr:row>26</xdr:row>
      <xdr:rowOff>22860</xdr:rowOff>
    </xdr:to>
    <xdr:graphicFrame macro="">
      <xdr:nvGraphicFramePr>
        <xdr:cNvPr id="7" name="Chart 6">
          <a:extLst>
            <a:ext uri="{FF2B5EF4-FFF2-40B4-BE49-F238E27FC236}">
              <a16:creationId xmlns:a16="http://schemas.microsoft.com/office/drawing/2014/main" id="{ECB4EFDF-2435-46B7-897C-A4D78F16D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601980</xdr:colOff>
      <xdr:row>0</xdr:row>
      <xdr:rowOff>160020</xdr:rowOff>
    </xdr:from>
    <xdr:to>
      <xdr:col>15</xdr:col>
      <xdr:colOff>198120</xdr:colOff>
      <xdr:row>12</xdr:row>
      <xdr:rowOff>175260</xdr:rowOff>
    </xdr:to>
    <xdr:graphicFrame macro="">
      <xdr:nvGraphicFramePr>
        <xdr:cNvPr id="8" name="Chart 7">
          <a:extLst>
            <a:ext uri="{FF2B5EF4-FFF2-40B4-BE49-F238E27FC236}">
              <a16:creationId xmlns:a16="http://schemas.microsoft.com/office/drawing/2014/main" id="{9D721126-6F17-4425-9478-B4E9709E0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l Raj Vedamuthu" refreshedDate="45764.609476851852" createdVersion="8" refreshedVersion="8" minRefreshableVersion="3" recordCount="74" xr:uid="{FF1A396C-1127-45A3-8660-42515CA27780}">
  <cacheSource type="worksheet">
    <worksheetSource ref="A1:L75" sheet="Employee Data"/>
  </cacheSource>
  <cacheFields count="12">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ost (£)" numFmtId="0">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 numFmtId="0">
      <sharedItems containsSemiMixedTypes="0" containsString="0" containsNumber="1" containsInteger="1" minValue="25500" maxValue="66000"/>
    </cacheField>
    <cacheField name="Performance Category" numFmtId="0">
      <sharedItems/>
    </cacheField>
  </cacheFields>
  <extLst>
    <ext xmlns:x14="http://schemas.microsoft.com/office/spreadsheetml/2009/9/main" uri="{725AE2AE-9491-48be-B2B4-4EB974FC3084}">
      <x14:pivotCacheDefinition pivotCacheId="1901276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E001"/>
    <s v="Employee 1"/>
    <x v="0"/>
    <x v="0"/>
    <n v="30000"/>
    <n v="3"/>
    <n v="3"/>
    <s v="Data Analysis"/>
    <n v="500"/>
    <x v="0"/>
    <n v="30500"/>
    <s v="Satisfactory"/>
  </r>
  <r>
    <s v="E002"/>
    <s v="Employee 2"/>
    <x v="1"/>
    <x v="1"/>
    <n v="45000"/>
    <n v="5"/>
    <n v="4"/>
    <s v="Leadership Essentials"/>
    <n v="1000"/>
    <x v="1"/>
    <n v="46000"/>
    <s v="High Performer"/>
  </r>
  <r>
    <s v="E003"/>
    <s v="Employee 3"/>
    <x v="0"/>
    <x v="2"/>
    <n v="45000"/>
    <n v="9"/>
    <n v="2"/>
    <s v="Advanced Excel"/>
    <n v="600"/>
    <x v="2"/>
    <n v="45600"/>
    <s v="Needs Improvement"/>
  </r>
  <r>
    <s v="E004"/>
    <s v="Employee 4"/>
    <x v="0"/>
    <x v="3"/>
    <n v="50000"/>
    <n v="2"/>
    <n v="3"/>
    <s v="Data Analysis"/>
    <n v="500"/>
    <x v="0"/>
    <n v="50500"/>
    <s v="Satisfactory"/>
  </r>
  <r>
    <s v="E005"/>
    <s v="Employee 5"/>
    <x v="2"/>
    <x v="4"/>
    <n v="35000"/>
    <n v="8"/>
    <n v="4"/>
    <s v="Advanced Excel"/>
    <n v="600"/>
    <x v="2"/>
    <n v="35600"/>
    <s v="High Performer"/>
  </r>
  <r>
    <s v="E007"/>
    <s v="Employee 7"/>
    <x v="0"/>
    <x v="5"/>
    <n v="25000"/>
    <n v="5"/>
    <n v="1"/>
    <s v="Leadership Essentials"/>
    <n v="1000"/>
    <x v="1"/>
    <n v="26000"/>
    <s v="Needs Improvement"/>
  </r>
  <r>
    <s v="E008"/>
    <s v="Employee 8"/>
    <x v="3"/>
    <x v="0"/>
    <n v="50000"/>
    <n v="7"/>
    <n v="5"/>
    <s v="Data Analysis"/>
    <n v="500"/>
    <x v="0"/>
    <n v="50500"/>
    <s v="High Performer"/>
  </r>
  <r>
    <s v="E009"/>
    <s v="Employee 9"/>
    <x v="4"/>
    <x v="6"/>
    <n v="40000"/>
    <n v="8"/>
    <n v="3"/>
    <s v="Team Building"/>
    <n v="700"/>
    <x v="3"/>
    <n v="40700"/>
    <s v="Satisfactory"/>
  </r>
  <r>
    <s v="E010"/>
    <s v="Employee 10"/>
    <x v="1"/>
    <x v="5"/>
    <n v="25000"/>
    <n v="1"/>
    <n v="2"/>
    <s v="Agile Project Management"/>
    <n v="800"/>
    <x v="4"/>
    <n v="25800"/>
    <s v="Needs Improvement"/>
  </r>
  <r>
    <s v="E011"/>
    <s v="Employee 11"/>
    <x v="2"/>
    <x v="1"/>
    <n v="55000"/>
    <n v="6"/>
    <n v="3"/>
    <s v="Advanced Excel"/>
    <n v="600"/>
    <x v="2"/>
    <n v="55600"/>
    <s v="Satisfactory"/>
  </r>
  <r>
    <s v="E012"/>
    <s v="Employee 12"/>
    <x v="1"/>
    <x v="5"/>
    <n v="65000"/>
    <n v="1"/>
    <n v="5"/>
    <s v="Agile Project Management"/>
    <n v="800"/>
    <x v="4"/>
    <n v="65800"/>
    <s v="High Performer"/>
  </r>
  <r>
    <s v="E013"/>
    <s v="Employee 13"/>
    <x v="4"/>
    <x v="7"/>
    <n v="40000"/>
    <n v="2"/>
    <n v="3"/>
    <s v="Data Analysis"/>
    <n v="500"/>
    <x v="0"/>
    <n v="40500"/>
    <s v="Satisfactory"/>
  </r>
  <r>
    <s v="E014"/>
    <s v="Employee 14"/>
    <x v="4"/>
    <x v="0"/>
    <n v="40000"/>
    <n v="1"/>
    <n v="2"/>
    <s v="Advanced Excel"/>
    <n v="600"/>
    <x v="2"/>
    <n v="40600"/>
    <s v="Needs Improvement"/>
  </r>
  <r>
    <s v="E015"/>
    <s v="Employee 15"/>
    <x v="4"/>
    <x v="1"/>
    <n v="50000"/>
    <n v="5"/>
    <n v="2"/>
    <s v="Leadership Essentials"/>
    <n v="1000"/>
    <x v="1"/>
    <n v="51000"/>
    <s v="Needs Improvement"/>
  </r>
  <r>
    <s v="E016"/>
    <s v="Employee 15"/>
    <x v="1"/>
    <x v="5"/>
    <n v="35000"/>
    <n v="9"/>
    <n v="2"/>
    <s v="Agile Project Management"/>
    <n v="800"/>
    <x v="4"/>
    <n v="35800"/>
    <s v="Needs Improvement"/>
  </r>
  <r>
    <s v="E017"/>
    <s v="Employee 17"/>
    <x v="4"/>
    <x v="6"/>
    <n v="50000"/>
    <n v="6"/>
    <n v="1"/>
    <s v="Data Analysis"/>
    <n v="500"/>
    <x v="0"/>
    <n v="50500"/>
    <s v="Needs Improvement"/>
  </r>
  <r>
    <s v="E018"/>
    <s v="Employee 18"/>
    <x v="1"/>
    <x v="3"/>
    <n v="55000"/>
    <n v="1"/>
    <n v="1"/>
    <s v="Team Building"/>
    <n v="700"/>
    <x v="3"/>
    <n v="55700"/>
    <s v="Needs Improvement"/>
  </r>
  <r>
    <s v="E019"/>
    <s v="Employee 19"/>
    <x v="4"/>
    <x v="8"/>
    <n v="35000"/>
    <n v="1"/>
    <n v="1"/>
    <s v="Advanced Excel"/>
    <n v="600"/>
    <x v="2"/>
    <n v="35600"/>
    <s v="Needs Improvement"/>
  </r>
  <r>
    <s v="E020"/>
    <s v="Employee 20"/>
    <x v="3"/>
    <x v="1"/>
    <n v="55000"/>
    <n v="2"/>
    <n v="1"/>
    <s v="Agile Project Management"/>
    <n v="800"/>
    <x v="4"/>
    <n v="55800"/>
    <s v="Needs Improvement"/>
  </r>
  <r>
    <s v="E021"/>
    <s v="Employee 21"/>
    <x v="4"/>
    <x v="9"/>
    <n v="35000"/>
    <n v="9"/>
    <n v="2"/>
    <s v="Agile Project Management"/>
    <n v="800"/>
    <x v="4"/>
    <n v="35800"/>
    <s v="Needs Improvement"/>
  </r>
  <r>
    <s v="E022"/>
    <s v="Employee 22"/>
    <x v="1"/>
    <x v="4"/>
    <n v="30000"/>
    <n v="3"/>
    <n v="3"/>
    <s v="Leadership Essentials"/>
    <n v="1000"/>
    <x v="1"/>
    <n v="31000"/>
    <s v="Satisfactory"/>
  </r>
  <r>
    <s v="E023"/>
    <s v="Employee 23"/>
    <x v="0"/>
    <x v="5"/>
    <n v="40000"/>
    <n v="1"/>
    <n v="1"/>
    <s v="Leadership Essentials"/>
    <n v="1000"/>
    <x v="1"/>
    <n v="41000"/>
    <s v="Needs Improvement"/>
  </r>
  <r>
    <s v="E024"/>
    <s v="Employee 24"/>
    <x v="4"/>
    <x v="9"/>
    <n v="60000"/>
    <n v="5"/>
    <n v="2"/>
    <s v="Data Analysis"/>
    <n v="500"/>
    <x v="0"/>
    <n v="60500"/>
    <s v="Needs Improvement"/>
  </r>
  <r>
    <s v="E025"/>
    <s v="Employee 25"/>
    <x v="0"/>
    <x v="3"/>
    <n v="65000"/>
    <n v="7"/>
    <n v="4"/>
    <s v="Agile Project Management"/>
    <n v="800"/>
    <x v="4"/>
    <n v="65800"/>
    <s v="High Performer"/>
  </r>
  <r>
    <s v="E026"/>
    <s v="Employee 26"/>
    <x v="3"/>
    <x v="6"/>
    <n v="55000"/>
    <n v="6"/>
    <n v="3"/>
    <s v="Data Analysis"/>
    <n v="500"/>
    <x v="0"/>
    <n v="55500"/>
    <s v="Satisfactory"/>
  </r>
  <r>
    <s v="E027"/>
    <s v="Employee 27"/>
    <x v="2"/>
    <x v="0"/>
    <n v="25000"/>
    <n v="1"/>
    <n v="3"/>
    <s v="Data Analysis"/>
    <n v="500"/>
    <x v="0"/>
    <n v="25500"/>
    <s v="Satisfactory"/>
  </r>
  <r>
    <s v="E028"/>
    <s v="Employee 28"/>
    <x v="3"/>
    <x v="1"/>
    <n v="35000"/>
    <n v="5"/>
    <n v="1"/>
    <s v="Advanced Excel"/>
    <n v="600"/>
    <x v="2"/>
    <n v="35600"/>
    <s v="Needs Improvement"/>
  </r>
  <r>
    <s v="E029"/>
    <s v="Employee 29"/>
    <x v="4"/>
    <x v="7"/>
    <n v="65000"/>
    <n v="5"/>
    <n v="1"/>
    <s v="Data Analysis"/>
    <n v="500"/>
    <x v="0"/>
    <n v="65500"/>
    <s v="Needs Improvement"/>
  </r>
  <r>
    <s v="E030"/>
    <s v="Employee 30"/>
    <x v="0"/>
    <x v="8"/>
    <n v="25000"/>
    <n v="6"/>
    <n v="1"/>
    <s v="Advanced Excel"/>
    <n v="600"/>
    <x v="2"/>
    <n v="25600"/>
    <s v="Needs Improvement"/>
  </r>
  <r>
    <s v="E031"/>
    <s v="Employee 31"/>
    <x v="0"/>
    <x v="8"/>
    <n v="65000"/>
    <n v="3"/>
    <n v="1"/>
    <s v="Leadership Essentials"/>
    <n v="1000"/>
    <x v="1"/>
    <n v="66000"/>
    <s v="Needs Improvement"/>
  </r>
  <r>
    <s v="E032"/>
    <s v="Employee 32"/>
    <x v="1"/>
    <x v="5"/>
    <n v="60000"/>
    <n v="5"/>
    <n v="2"/>
    <s v="Data Analysis"/>
    <n v="500"/>
    <x v="0"/>
    <n v="60500"/>
    <s v="Needs Improvement"/>
  </r>
  <r>
    <s v="E033"/>
    <s v="Employee 33"/>
    <x v="0"/>
    <x v="0"/>
    <n v="25000"/>
    <n v="7"/>
    <n v="1"/>
    <s v="Leadership Essentials"/>
    <n v="1000"/>
    <x v="1"/>
    <n v="26000"/>
    <s v="Needs Improvement"/>
  </r>
  <r>
    <s v="E034"/>
    <s v="Employee 34"/>
    <x v="1"/>
    <x v="8"/>
    <n v="50000"/>
    <n v="5"/>
    <n v="1"/>
    <s v="Leadership Essentials"/>
    <n v="1000"/>
    <x v="1"/>
    <n v="51000"/>
    <s v="Needs Improvement"/>
  </r>
  <r>
    <s v="E035"/>
    <s v="Employee 35"/>
    <x v="2"/>
    <x v="9"/>
    <n v="45000"/>
    <n v="5"/>
    <n v="1"/>
    <s v="Agile Project Management"/>
    <n v="800"/>
    <x v="4"/>
    <n v="45800"/>
    <s v="Needs Improvement"/>
  </r>
  <r>
    <s v="E036"/>
    <s v="Employee 36"/>
    <x v="4"/>
    <x v="2"/>
    <n v="50000"/>
    <n v="5"/>
    <n v="3"/>
    <s v="Advanced Excel"/>
    <n v="600"/>
    <x v="2"/>
    <n v="50600"/>
    <s v="Satisfactory"/>
  </r>
  <r>
    <s v="E037"/>
    <s v="Employee 37"/>
    <x v="1"/>
    <x v="1"/>
    <n v="45000"/>
    <n v="3"/>
    <n v="2"/>
    <s v="Agile Project Management"/>
    <n v="800"/>
    <x v="4"/>
    <n v="45800"/>
    <s v="Needs Improvement"/>
  </r>
  <r>
    <s v="E038"/>
    <s v="Employee 38"/>
    <x v="2"/>
    <x v="3"/>
    <n v="50000"/>
    <n v="1"/>
    <n v="2"/>
    <s v="Advanced Excel"/>
    <n v="600"/>
    <x v="2"/>
    <n v="50600"/>
    <s v="Needs Improvement"/>
  </r>
  <r>
    <s v="E039"/>
    <s v="Employee 39"/>
    <x v="0"/>
    <x v="2"/>
    <n v="45000"/>
    <n v="5"/>
    <n v="3"/>
    <s v="Advanced Excel"/>
    <n v="600"/>
    <x v="2"/>
    <n v="45600"/>
    <s v="Satisfactory"/>
  </r>
  <r>
    <s v="E040"/>
    <s v="Employee 40"/>
    <x v="0"/>
    <x v="8"/>
    <n v="45000"/>
    <n v="9"/>
    <n v="3"/>
    <s v="Leadership Essentials"/>
    <n v="1000"/>
    <x v="1"/>
    <n v="46000"/>
    <s v="Satisfactory"/>
  </r>
  <r>
    <s v="E041"/>
    <s v="Employee 41"/>
    <x v="2"/>
    <x v="0"/>
    <n v="40000"/>
    <n v="1"/>
    <n v="3"/>
    <s v="Advanced Excel"/>
    <n v="600"/>
    <x v="2"/>
    <n v="40600"/>
    <s v="Satisfactory"/>
  </r>
  <r>
    <s v="E042"/>
    <s v="Employee 42"/>
    <x v="0"/>
    <x v="2"/>
    <n v="35000"/>
    <n v="3"/>
    <n v="4"/>
    <s v="Data Analysis"/>
    <n v="500"/>
    <x v="0"/>
    <n v="35500"/>
    <s v="High Performer"/>
  </r>
  <r>
    <s v="E043"/>
    <s v="Employee 43"/>
    <x v="2"/>
    <x v="2"/>
    <n v="35000"/>
    <n v="4"/>
    <n v="3"/>
    <s v="Leadership Essentials"/>
    <n v="1000"/>
    <x v="1"/>
    <n v="36000"/>
    <s v="Satisfactory"/>
  </r>
  <r>
    <s v="E044"/>
    <s v="Employee 44"/>
    <x v="1"/>
    <x v="2"/>
    <n v="40000"/>
    <n v="1"/>
    <n v="1"/>
    <s v="Data Analysis"/>
    <n v="500"/>
    <x v="0"/>
    <n v="40500"/>
    <s v="Needs Improvement"/>
  </r>
  <r>
    <s v="E045"/>
    <s v="Employee 45"/>
    <x v="1"/>
    <x v="1"/>
    <n v="65000"/>
    <n v="1"/>
    <n v="4"/>
    <s v="Agile Project Management"/>
    <n v="800"/>
    <x v="4"/>
    <n v="65800"/>
    <s v="High Performer"/>
  </r>
  <r>
    <s v="E046"/>
    <s v="Employee 46"/>
    <x v="2"/>
    <x v="3"/>
    <n v="30000"/>
    <n v="8"/>
    <n v="5"/>
    <s v="Leadership Essentials"/>
    <n v="1000"/>
    <x v="1"/>
    <n v="31000"/>
    <s v="High Performer"/>
  </r>
  <r>
    <s v="E047"/>
    <s v="Employee 47"/>
    <x v="1"/>
    <x v="7"/>
    <n v="65000"/>
    <n v="2"/>
    <n v="1"/>
    <s v="Agile Project Management"/>
    <n v="800"/>
    <x v="4"/>
    <n v="65800"/>
    <s v="Needs Improvement"/>
  </r>
  <r>
    <s v="E048"/>
    <s v="Employee 48"/>
    <x v="1"/>
    <x v="2"/>
    <n v="25000"/>
    <n v="8"/>
    <n v="2"/>
    <s v="Leadership Essentials"/>
    <n v="1000"/>
    <x v="1"/>
    <n v="26000"/>
    <s v="Needs Improvement"/>
  </r>
  <r>
    <s v="E049"/>
    <s v="Employee 49"/>
    <x v="1"/>
    <x v="4"/>
    <n v="25000"/>
    <n v="7"/>
    <n v="4"/>
    <s v="Leadership Essentials"/>
    <n v="1000"/>
    <x v="1"/>
    <n v="26000"/>
    <s v="High Performer"/>
  </r>
  <r>
    <s v="E050"/>
    <s v="Employee 50"/>
    <x v="3"/>
    <x v="2"/>
    <n v="45000"/>
    <n v="2"/>
    <n v="2"/>
    <s v="Advanced Excel"/>
    <n v="600"/>
    <x v="2"/>
    <n v="45600"/>
    <s v="Needs Improvement"/>
  </r>
  <r>
    <s v="E051"/>
    <s v="Employee 51"/>
    <x v="4"/>
    <x v="4"/>
    <n v="50000"/>
    <n v="6"/>
    <n v="1"/>
    <s v="Advanced Excel"/>
    <n v="600"/>
    <x v="2"/>
    <n v="50600"/>
    <s v="Needs Improvement"/>
  </r>
  <r>
    <s v="E052"/>
    <s v="Employee 52"/>
    <x v="0"/>
    <x v="1"/>
    <n v="50000"/>
    <n v="6"/>
    <n v="2"/>
    <s v="Agile Project Management"/>
    <n v="800"/>
    <x v="4"/>
    <n v="50800"/>
    <s v="Needs Improvement"/>
  </r>
  <r>
    <s v="E053"/>
    <s v="Employee 53"/>
    <x v="3"/>
    <x v="8"/>
    <n v="35000"/>
    <n v="3"/>
    <n v="2"/>
    <s v="Advanced Excel"/>
    <n v="600"/>
    <x v="2"/>
    <n v="35600"/>
    <s v="Needs Improvement"/>
  </r>
  <r>
    <s v="E054"/>
    <s v="Employee 54"/>
    <x v="1"/>
    <x v="5"/>
    <n v="55000"/>
    <n v="2"/>
    <n v="3"/>
    <s v="Leadership Essentials"/>
    <n v="1000"/>
    <x v="1"/>
    <n v="56000"/>
    <s v="Satisfactory"/>
  </r>
  <r>
    <s v="E055"/>
    <s v="Employee 55"/>
    <x v="2"/>
    <x v="6"/>
    <n v="65000"/>
    <n v="1"/>
    <n v="3"/>
    <s v="Advanced Excel"/>
    <n v="600"/>
    <x v="2"/>
    <n v="65600"/>
    <s v="Satisfactory"/>
  </r>
  <r>
    <s v="E056"/>
    <s v="Employee 56"/>
    <x v="1"/>
    <x v="8"/>
    <n v="60000"/>
    <n v="6"/>
    <n v="2"/>
    <s v="Data Analysis"/>
    <n v="500"/>
    <x v="0"/>
    <n v="60500"/>
    <s v="Needs Improvement"/>
  </r>
  <r>
    <s v="E057"/>
    <s v="Employee 57"/>
    <x v="4"/>
    <x v="8"/>
    <n v="50000"/>
    <n v="5"/>
    <n v="3"/>
    <s v="Advanced Excel"/>
    <n v="600"/>
    <x v="2"/>
    <n v="50600"/>
    <s v="Satisfactory"/>
  </r>
  <r>
    <s v="E058"/>
    <s v="Employee 58"/>
    <x v="1"/>
    <x v="3"/>
    <n v="60000"/>
    <n v="9"/>
    <n v="4"/>
    <s v="Data Analysis"/>
    <n v="500"/>
    <x v="0"/>
    <n v="60500"/>
    <s v="High Performer"/>
  </r>
  <r>
    <s v="E059"/>
    <s v="Employee 59"/>
    <x v="2"/>
    <x v="5"/>
    <n v="45000"/>
    <n v="1"/>
    <n v="1"/>
    <s v="Advanced Excel"/>
    <n v="600"/>
    <x v="2"/>
    <n v="45600"/>
    <s v="Needs Improvement"/>
  </r>
  <r>
    <s v="E060"/>
    <s v="Employee 60"/>
    <x v="4"/>
    <x v="0"/>
    <n v="60000"/>
    <n v="7"/>
    <n v="2"/>
    <s v="Data Analysis"/>
    <n v="500"/>
    <x v="0"/>
    <n v="60500"/>
    <s v="Needs Improvement"/>
  </r>
  <r>
    <s v="E061"/>
    <s v="Employee 61"/>
    <x v="1"/>
    <x v="8"/>
    <n v="40000"/>
    <n v="5"/>
    <n v="4"/>
    <s v="Agile Project Management"/>
    <n v="800"/>
    <x v="4"/>
    <n v="40800"/>
    <s v="High Performer"/>
  </r>
  <r>
    <s v="E062"/>
    <s v="Employee 62"/>
    <x v="4"/>
    <x v="3"/>
    <n v="60000"/>
    <n v="5"/>
    <n v="4"/>
    <s v="Agile Project Management"/>
    <n v="800"/>
    <x v="4"/>
    <n v="60800"/>
    <s v="High Performer"/>
  </r>
  <r>
    <s v="E063"/>
    <s v="Employee 63"/>
    <x v="0"/>
    <x v="9"/>
    <n v="30000"/>
    <n v="2"/>
    <n v="3"/>
    <s v="Leadership Essentials"/>
    <n v="1000"/>
    <x v="1"/>
    <n v="31000"/>
    <s v="Satisfactory"/>
  </r>
  <r>
    <s v="E064"/>
    <s v="Employee 64"/>
    <x v="0"/>
    <x v="3"/>
    <n v="45000"/>
    <n v="3"/>
    <n v="3"/>
    <s v="Advanced Excel"/>
    <n v="600"/>
    <x v="2"/>
    <n v="45600"/>
    <s v="Satisfactory"/>
  </r>
  <r>
    <s v="E065"/>
    <s v="Employee 65"/>
    <x v="1"/>
    <x v="1"/>
    <n v="65000"/>
    <n v="7"/>
    <n v="1"/>
    <s v="Data Analysis"/>
    <n v="500"/>
    <x v="0"/>
    <n v="65500"/>
    <s v="Needs Improvement"/>
  </r>
  <r>
    <s v="E066"/>
    <s v="Employee 66"/>
    <x v="4"/>
    <x v="5"/>
    <n v="40000"/>
    <n v="6"/>
    <n v="3"/>
    <s v="Leadership Essentials"/>
    <n v="1000"/>
    <x v="1"/>
    <n v="41000"/>
    <s v="Satisfactory"/>
  </r>
  <r>
    <s v="E067"/>
    <s v="Employee 67"/>
    <x v="2"/>
    <x v="0"/>
    <n v="50000"/>
    <n v="2"/>
    <n v="3"/>
    <s v="Leadership Essentials"/>
    <n v="1000"/>
    <x v="1"/>
    <n v="51000"/>
    <s v="Satisfactory"/>
  </r>
  <r>
    <s v="E068"/>
    <s v="Employee 68"/>
    <x v="1"/>
    <x v="6"/>
    <n v="25000"/>
    <n v="6"/>
    <n v="2"/>
    <s v="Data Analysis"/>
    <n v="500"/>
    <x v="0"/>
    <n v="25500"/>
    <s v="Needs Improvement"/>
  </r>
  <r>
    <s v="E069"/>
    <s v="Employee 69"/>
    <x v="0"/>
    <x v="4"/>
    <n v="65000"/>
    <n v="2"/>
    <n v="2"/>
    <s v="Agile Project Management"/>
    <n v="800"/>
    <x v="4"/>
    <n v="65800"/>
    <s v="Needs Improvement"/>
  </r>
  <r>
    <s v="E070"/>
    <s v="Employee 70"/>
    <x v="0"/>
    <x v="5"/>
    <n v="25000"/>
    <n v="2"/>
    <n v="2"/>
    <s v="Agile Project Management"/>
    <n v="800"/>
    <x v="4"/>
    <n v="25800"/>
    <s v="Needs Improvement"/>
  </r>
  <r>
    <s v="E071"/>
    <s v="Employee 71"/>
    <x v="1"/>
    <x v="3"/>
    <n v="45000"/>
    <n v="2"/>
    <n v="1"/>
    <s v="Agile Project Management"/>
    <n v="800"/>
    <x v="4"/>
    <n v="45800"/>
    <s v="Needs Improvement"/>
  </r>
  <r>
    <s v="E072"/>
    <s v="Employee 72"/>
    <x v="4"/>
    <x v="4"/>
    <n v="40000"/>
    <n v="3"/>
    <n v="2"/>
    <s v="Agile Project Management"/>
    <n v="800"/>
    <x v="4"/>
    <n v="40800"/>
    <s v="Needs Improvement"/>
  </r>
  <r>
    <s v="E073"/>
    <s v="Employee 73"/>
    <x v="0"/>
    <x v="6"/>
    <n v="35000"/>
    <n v="2"/>
    <n v="2"/>
    <s v="Advanced Excel"/>
    <n v="600"/>
    <x v="2"/>
    <n v="35600"/>
    <s v="Needs Improvement"/>
  </r>
  <r>
    <s v="E074"/>
    <s v="Employee 74"/>
    <x v="4"/>
    <x v="9"/>
    <n v="50000"/>
    <n v="4"/>
    <n v="2"/>
    <s v="Agile Project Management"/>
    <n v="800"/>
    <x v="4"/>
    <n v="50800"/>
    <s v="Needs Improvement"/>
  </r>
  <r>
    <s v="E075"/>
    <s v="Employee 75"/>
    <x v="0"/>
    <x v="6"/>
    <n v="30000"/>
    <n v="9"/>
    <n v="1"/>
    <s v="Advanced Excel"/>
    <n v="600"/>
    <x v="2"/>
    <n v="30600"/>
    <s v="Needs Improve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9C92D8-1769-42E7-80D2-7E523D6CBF4C}" name="experience inExperience based on role"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J1:K12"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showAll="0"/>
    <pivotField dataField="1"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numFmtId="165"/>
  </dataFields>
  <formats count="3">
    <format dxfId="87">
      <pivotArea outline="0" collapsedLevelsAreSubtotals="1" fieldPosition="0"/>
    </format>
    <format dxfId="88">
      <pivotArea outline="0" collapsedLevelsAreSubtotals="1" fieldPosition="0"/>
    </format>
    <format dxfId="89">
      <pivotArea dataOnly="0" labelOnly="1" outline="0" axis="axisValues" fieldPosition="0"/>
    </format>
  </formats>
  <chartFormats count="3">
    <chartFormat chart="14"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86A7A-E930-41EF-962F-08AFE25BCBAD}" name="salary based on the role"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G1:H12"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dataField="1"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numFmtId="1"/>
  </dataFields>
  <formats count="3">
    <format dxfId="84">
      <pivotArea outline="0" collapsedLevelsAreSubtotals="1" fieldPosition="0"/>
    </format>
    <format dxfId="85">
      <pivotArea outline="0" collapsedLevelsAreSubtotals="1" fieldPosition="0"/>
    </format>
    <format dxfId="86">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2127C-3BCD-4A9E-89C8-11AE9B5CF429}" name="Training Category Count"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1:E7" firstHeaderRow="1" firstDataRow="1" firstDataCol="1"/>
  <pivotFields count="12">
    <pivotField dataField="1" showAll="0"/>
    <pivotField showAll="0"/>
    <pivotField showAll="0">
      <items count="6">
        <item x="0"/>
        <item x="1"/>
        <item x="3"/>
        <item x="2"/>
        <item x="4"/>
        <item t="default"/>
      </items>
    </pivotField>
    <pivotField showAll="0"/>
    <pivotField showAll="0"/>
    <pivotField showAll="0"/>
    <pivotField showAll="0"/>
    <pivotField showAll="0"/>
    <pivotField showAll="0"/>
    <pivotField axis="axisRow" showAll="0">
      <items count="6">
        <item x="1"/>
        <item x="4"/>
        <item x="3"/>
        <item x="0"/>
        <item x="2"/>
        <item t="default"/>
      </items>
    </pivotField>
    <pivotField showAll="0"/>
    <pivotField showAll="0"/>
  </pivotFields>
  <rowFields count="1">
    <field x="9"/>
  </rowFields>
  <rowItems count="6">
    <i>
      <x/>
    </i>
    <i>
      <x v="1"/>
    </i>
    <i>
      <x v="2"/>
    </i>
    <i>
      <x v="3"/>
    </i>
    <i>
      <x v="4"/>
    </i>
    <i t="grand">
      <x/>
    </i>
  </rowItems>
  <colItems count="1">
    <i/>
  </colItems>
  <dataFields count="1">
    <dataField name="Count of Employee ID" fld="0" subtotal="count" baseField="0" baseItem="0"/>
  </dataFields>
  <formats count="1">
    <format dxfId="8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269FDC-16EF-4A9D-925E-E2D9A6DAA3DD}" name="Average Total Compensation"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12">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Average of Total Compensation (£)" fld="10" subtotal="average" baseField="2" baseItem="0" numFmtId="2"/>
  </dataFields>
  <formats count="3">
    <format dxfId="80">
      <pivotArea outline="0" collapsedLevelsAreSubtotals="1" fieldPosition="0"/>
    </format>
    <format dxfId="81">
      <pivotArea dataOnly="0" labelOnly="1" outline="0" axis="axisValues"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533B4CD-ECF1-4CFD-BE6C-4E75B6094846}" sourceName="Department">
  <pivotTables>
    <pivotTable tabId="4" name="Training Category Count"/>
    <pivotTable tabId="4" name="Average Total Compensation"/>
    <pivotTable tabId="4" name="salary based on the role"/>
    <pivotTable tabId="4" name="experience inExperience based on role"/>
  </pivotTables>
  <data>
    <tabular pivotCacheId="1901276903">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DE94588-C82B-4AF5-9982-5A6C386C93E5}" cache="Slicer_Department" caption="Department" style="SlicerStyleDark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531EC-B3B7-4E23-BA35-54CF7B4E755A}">
  <dimension ref="A1:K12"/>
  <sheetViews>
    <sheetView workbookViewId="0">
      <selection activeCell="K7" sqref="K7"/>
    </sheetView>
  </sheetViews>
  <sheetFormatPr defaultRowHeight="14.4" x14ac:dyDescent="0.3"/>
  <cols>
    <col min="1" max="1" width="13.6640625" bestFit="1" customWidth="1"/>
    <col min="2" max="2" width="30.77734375" style="6" bestFit="1" customWidth="1"/>
    <col min="4" max="4" width="18.21875" bestFit="1" customWidth="1"/>
    <col min="5" max="5" width="19.5546875" bestFit="1" customWidth="1"/>
    <col min="7" max="7" width="16" bestFit="1" customWidth="1"/>
    <col min="8" max="8" width="18.6640625" style="8" bestFit="1" customWidth="1"/>
    <col min="9" max="9" width="10" customWidth="1"/>
    <col min="10" max="10" width="16" bestFit="1" customWidth="1"/>
    <col min="11" max="11" width="28.109375" style="10" bestFit="1" customWidth="1"/>
  </cols>
  <sheetData>
    <row r="1" spans="1:11" x14ac:dyDescent="0.3">
      <c r="A1" s="5" t="s">
        <v>197</v>
      </c>
      <c r="B1" s="6" t="s">
        <v>199</v>
      </c>
      <c r="D1" s="5" t="s">
        <v>197</v>
      </c>
      <c r="E1" t="s">
        <v>200</v>
      </c>
      <c r="G1" s="5" t="s">
        <v>197</v>
      </c>
      <c r="H1" s="8" t="s">
        <v>201</v>
      </c>
      <c r="J1" s="5" t="s">
        <v>197</v>
      </c>
      <c r="K1" s="10" t="s">
        <v>202</v>
      </c>
    </row>
    <row r="2" spans="1:11" x14ac:dyDescent="0.3">
      <c r="A2" s="3" t="s">
        <v>181</v>
      </c>
      <c r="B2" s="7">
        <v>41542.105263157893</v>
      </c>
      <c r="D2" s="3" t="s">
        <v>177</v>
      </c>
      <c r="E2" s="17">
        <v>17</v>
      </c>
      <c r="G2" s="3" t="s">
        <v>159</v>
      </c>
      <c r="H2" s="9">
        <v>45000</v>
      </c>
      <c r="J2" s="3" t="s">
        <v>159</v>
      </c>
      <c r="K2" s="11">
        <v>4.7777777777777777</v>
      </c>
    </row>
    <row r="3" spans="1:11" x14ac:dyDescent="0.3">
      <c r="A3" s="3" t="s">
        <v>182</v>
      </c>
      <c r="B3" s="7">
        <v>47433.333333333336</v>
      </c>
      <c r="D3" s="3" t="s">
        <v>180</v>
      </c>
      <c r="E3" s="17">
        <v>18</v>
      </c>
      <c r="G3" s="3" t="s">
        <v>154</v>
      </c>
      <c r="H3" s="9">
        <v>51111.111111111109</v>
      </c>
      <c r="J3" s="3" t="s">
        <v>154</v>
      </c>
      <c r="K3" s="11">
        <v>4.2222222222222223</v>
      </c>
    </row>
    <row r="4" spans="1:11" x14ac:dyDescent="0.3">
      <c r="A4" s="3" t="s">
        <v>150</v>
      </c>
      <c r="B4" s="7">
        <v>46433.333333333336</v>
      </c>
      <c r="D4" s="3" t="s">
        <v>178</v>
      </c>
      <c r="E4" s="17">
        <v>2</v>
      </c>
      <c r="G4" s="3" t="s">
        <v>158</v>
      </c>
      <c r="H4" s="9">
        <v>56666.666666666664</v>
      </c>
      <c r="J4" s="3" t="s">
        <v>158</v>
      </c>
      <c r="K4" s="11">
        <v>3</v>
      </c>
    </row>
    <row r="5" spans="1:11" x14ac:dyDescent="0.3">
      <c r="A5" s="3" t="s">
        <v>183</v>
      </c>
      <c r="B5" s="7">
        <v>43900</v>
      </c>
      <c r="D5" s="3" t="s">
        <v>176</v>
      </c>
      <c r="E5" s="17">
        <v>17</v>
      </c>
      <c r="G5" s="3" t="s">
        <v>151</v>
      </c>
      <c r="H5" s="9">
        <v>40000</v>
      </c>
      <c r="J5" s="3" t="s">
        <v>151</v>
      </c>
      <c r="K5" s="11">
        <v>3.625</v>
      </c>
    </row>
    <row r="6" spans="1:11" x14ac:dyDescent="0.3">
      <c r="A6" s="3" t="s">
        <v>184</v>
      </c>
      <c r="B6" s="7">
        <v>48611.76470588235</v>
      </c>
      <c r="D6" s="3" t="s">
        <v>179</v>
      </c>
      <c r="E6" s="17">
        <v>20</v>
      </c>
      <c r="G6" s="3" t="s">
        <v>155</v>
      </c>
      <c r="H6" s="9">
        <v>40833.333333333336</v>
      </c>
      <c r="J6" s="3" t="s">
        <v>155</v>
      </c>
      <c r="K6" s="11">
        <v>4.833333333333333</v>
      </c>
    </row>
    <row r="7" spans="1:11" x14ac:dyDescent="0.3">
      <c r="A7" s="3" t="s">
        <v>198</v>
      </c>
      <c r="B7" s="7">
        <v>45585.135135135133</v>
      </c>
      <c r="D7" s="3" t="s">
        <v>198</v>
      </c>
      <c r="E7" s="17">
        <v>74</v>
      </c>
      <c r="G7" s="3" t="s">
        <v>160</v>
      </c>
      <c r="H7" s="9">
        <v>44000</v>
      </c>
      <c r="J7" s="3" t="s">
        <v>160</v>
      </c>
      <c r="K7" s="11">
        <v>5</v>
      </c>
    </row>
    <row r="8" spans="1:11" x14ac:dyDescent="0.3">
      <c r="G8" s="3" t="s">
        <v>152</v>
      </c>
      <c r="H8" s="9">
        <v>51666.666666666664</v>
      </c>
      <c r="J8" s="3" t="s">
        <v>152</v>
      </c>
      <c r="K8" s="11">
        <v>4.4444444444444446</v>
      </c>
    </row>
    <row r="9" spans="1:11" x14ac:dyDescent="0.3">
      <c r="G9" s="3" t="s">
        <v>156</v>
      </c>
      <c r="H9" s="9">
        <v>41500</v>
      </c>
      <c r="J9" s="3" t="s">
        <v>156</v>
      </c>
      <c r="K9" s="11">
        <v>3.3</v>
      </c>
    </row>
    <row r="10" spans="1:11" x14ac:dyDescent="0.3">
      <c r="G10" s="3" t="s">
        <v>153</v>
      </c>
      <c r="H10" s="9">
        <v>40000</v>
      </c>
      <c r="J10" s="3" t="s">
        <v>153</v>
      </c>
      <c r="K10" s="11">
        <v>4.625</v>
      </c>
    </row>
    <row r="11" spans="1:11" x14ac:dyDescent="0.3">
      <c r="G11" s="3" t="s">
        <v>157</v>
      </c>
      <c r="H11" s="9">
        <v>42857.142857142855</v>
      </c>
      <c r="J11" s="3" t="s">
        <v>157</v>
      </c>
      <c r="K11" s="11">
        <v>5.4285714285714288</v>
      </c>
    </row>
    <row r="12" spans="1:11" x14ac:dyDescent="0.3">
      <c r="G12" s="3" t="s">
        <v>198</v>
      </c>
      <c r="H12" s="9">
        <v>44864.864864864867</v>
      </c>
      <c r="J12" s="3" t="s">
        <v>198</v>
      </c>
      <c r="K12" s="11">
        <v>4.3378378378378377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374-E99D-439F-B113-0C65F96BCEB3}">
  <dimension ref="A1"/>
  <sheetViews>
    <sheetView tabSelected="1" workbookViewId="0">
      <selection activeCell="R7" sqref="R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workbookViewId="0">
      <pane ySplit="1" topLeftCell="A51" activePane="bottomLeft" state="frozen"/>
      <selection pane="bottomLeft" sqref="A1:A1048576"/>
    </sheetView>
  </sheetViews>
  <sheetFormatPr defaultRowHeight="14.4" x14ac:dyDescent="0.3"/>
  <cols>
    <col min="1" max="1" width="11.5546875" bestFit="1" customWidth="1"/>
    <col min="2" max="2" width="14.6640625" customWidth="1"/>
    <col min="3" max="3" width="16.21875" customWidth="1"/>
    <col min="4" max="4" width="16" bestFit="1" customWidth="1"/>
    <col min="5" max="5" width="8.88671875" style="13"/>
    <col min="6" max="6" width="18.33203125" style="13" customWidth="1"/>
    <col min="7" max="7" width="17.88671875" style="13" bestFit="1" customWidth="1"/>
    <col min="8" max="8" width="22.6640625" bestFit="1" customWidth="1"/>
    <col min="9" max="9" width="22.6640625" style="13" customWidth="1"/>
    <col min="10" max="10" width="18.21875" bestFit="1" customWidth="1"/>
    <col min="11" max="11" width="20.88671875" style="13" bestFit="1" customWidth="1"/>
    <col min="12" max="12" width="20.109375" bestFit="1" customWidth="1"/>
  </cols>
  <sheetData>
    <row r="1" spans="1:12" x14ac:dyDescent="0.3">
      <c r="A1" s="1" t="s">
        <v>0</v>
      </c>
      <c r="B1" s="1" t="s">
        <v>1</v>
      </c>
      <c r="C1" s="1" t="s">
        <v>2</v>
      </c>
      <c r="D1" s="1" t="s">
        <v>3</v>
      </c>
      <c r="E1" s="12" t="s">
        <v>4</v>
      </c>
      <c r="F1" s="12" t="s">
        <v>5</v>
      </c>
      <c r="G1" s="12" t="s">
        <v>6</v>
      </c>
      <c r="H1" s="1" t="s">
        <v>7</v>
      </c>
      <c r="I1" s="12" t="s">
        <v>190</v>
      </c>
      <c r="J1" s="2" t="s">
        <v>191</v>
      </c>
      <c r="K1" s="14" t="s">
        <v>192</v>
      </c>
      <c r="L1" s="2" t="s">
        <v>193</v>
      </c>
    </row>
    <row r="2" spans="1:12" x14ac:dyDescent="0.3">
      <c r="A2" t="s">
        <v>8</v>
      </c>
      <c r="B2" t="s">
        <v>82</v>
      </c>
      <c r="C2" t="s">
        <v>181</v>
      </c>
      <c r="D2" t="s">
        <v>151</v>
      </c>
      <c r="E2" s="13">
        <v>30000</v>
      </c>
      <c r="F2" s="13">
        <v>3</v>
      </c>
      <c r="G2" s="13">
        <v>3</v>
      </c>
      <c r="H2" t="s">
        <v>161</v>
      </c>
      <c r="I2" s="13">
        <f>VLOOKUP(H2,'Training Programme Data'!$B$2:$D$6,3,FALSE)</f>
        <v>500</v>
      </c>
      <c r="J2" t="str">
        <f>VLOOKUP('Employee Data'!H2,'Training Programme Data'!$B$2:$C$6,2,FALSE)</f>
        <v>Technical</v>
      </c>
      <c r="K2" s="13">
        <f>E2+I2</f>
        <v>30500</v>
      </c>
      <c r="L2" t="str">
        <f>IF(OR(G2=4,G2=5),"High Performer",IF(OR(G2=1,G2=2),"Needs Improvement","Satisfactory"))</f>
        <v>Satisfactory</v>
      </c>
    </row>
    <row r="3" spans="1:12" x14ac:dyDescent="0.3">
      <c r="A3" t="s">
        <v>9</v>
      </c>
      <c r="B3" t="s">
        <v>83</v>
      </c>
      <c r="C3" t="s">
        <v>182</v>
      </c>
      <c r="D3" t="s">
        <v>152</v>
      </c>
      <c r="E3" s="13">
        <v>45000</v>
      </c>
      <c r="F3" s="13">
        <v>5</v>
      </c>
      <c r="G3" s="13">
        <v>4</v>
      </c>
      <c r="H3" t="s">
        <v>163</v>
      </c>
      <c r="I3" s="13">
        <f>VLOOKUP(H3,'Training Programme Data'!$B$2:$D$6,3,FALSE)</f>
        <v>1000</v>
      </c>
      <c r="J3" t="str">
        <f>VLOOKUP('Employee Data'!H3,'Training Programme Data'!$B$2:$C$6,2,FALSE)</f>
        <v>Leadership</v>
      </c>
      <c r="K3" s="13">
        <f t="shared" ref="K3:K65" si="0">E3+I3</f>
        <v>46000</v>
      </c>
      <c r="L3" t="str">
        <f t="shared" ref="L3:L65" si="1">IF(OR(G3=4,G3=5),"High Performer",IF(OR(G3=1,G3=2),"Needs Improvement","Satisfactory"))</f>
        <v>High Performer</v>
      </c>
    </row>
    <row r="4" spans="1:12" x14ac:dyDescent="0.3">
      <c r="A4" t="s">
        <v>10</v>
      </c>
      <c r="B4" t="s">
        <v>84</v>
      </c>
      <c r="C4" t="s">
        <v>181</v>
      </c>
      <c r="D4" t="s">
        <v>153</v>
      </c>
      <c r="E4" s="13">
        <v>45000</v>
      </c>
      <c r="F4" s="13">
        <v>9</v>
      </c>
      <c r="G4" s="13">
        <v>2</v>
      </c>
      <c r="H4" t="s">
        <v>162</v>
      </c>
      <c r="I4" s="13">
        <f>VLOOKUP(H4,'Training Programme Data'!$B$2:$D$6,3,FALSE)</f>
        <v>600</v>
      </c>
      <c r="J4" t="str">
        <f>VLOOKUP('Employee Data'!H4,'Training Programme Data'!$B$2:$C$6,2,FALSE)</f>
        <v>Technical Tools</v>
      </c>
      <c r="K4" s="13">
        <f t="shared" si="0"/>
        <v>45600</v>
      </c>
      <c r="L4" t="str">
        <f t="shared" si="1"/>
        <v>Needs Improvement</v>
      </c>
    </row>
    <row r="5" spans="1:12" x14ac:dyDescent="0.3">
      <c r="A5" t="s">
        <v>11</v>
      </c>
      <c r="B5" t="s">
        <v>85</v>
      </c>
      <c r="C5" t="s">
        <v>181</v>
      </c>
      <c r="D5" t="s">
        <v>154</v>
      </c>
      <c r="E5" s="13">
        <v>50000</v>
      </c>
      <c r="F5" s="13">
        <v>2</v>
      </c>
      <c r="G5" s="13">
        <v>3</v>
      </c>
      <c r="H5" t="s">
        <v>161</v>
      </c>
      <c r="I5" s="13">
        <f>VLOOKUP(H5,'Training Programme Data'!$B$2:$D$6,3,FALSE)</f>
        <v>500</v>
      </c>
      <c r="J5" t="str">
        <f>VLOOKUP('Employee Data'!H5,'Training Programme Data'!$B$2:$C$6,2,FALSE)</f>
        <v>Technical</v>
      </c>
      <c r="K5" s="13">
        <f t="shared" si="0"/>
        <v>50500</v>
      </c>
      <c r="L5" t="str">
        <f t="shared" si="1"/>
        <v>Satisfactory</v>
      </c>
    </row>
    <row r="6" spans="1:12" x14ac:dyDescent="0.3">
      <c r="A6" t="s">
        <v>12</v>
      </c>
      <c r="B6" t="s">
        <v>86</v>
      </c>
      <c r="C6" t="s">
        <v>183</v>
      </c>
      <c r="D6" t="s">
        <v>155</v>
      </c>
      <c r="E6" s="13">
        <v>35000</v>
      </c>
      <c r="F6" s="13">
        <v>8</v>
      </c>
      <c r="G6" s="13">
        <v>4</v>
      </c>
      <c r="H6" t="s">
        <v>162</v>
      </c>
      <c r="I6" s="13">
        <f>VLOOKUP(H6,'Training Programme Data'!$B$2:$D$6,3,FALSE)</f>
        <v>600</v>
      </c>
      <c r="J6" t="str">
        <f>VLOOKUP('Employee Data'!H6,'Training Programme Data'!$B$2:$C$6,2,FALSE)</f>
        <v>Technical Tools</v>
      </c>
      <c r="K6" s="13">
        <f t="shared" si="0"/>
        <v>35600</v>
      </c>
      <c r="L6" t="str">
        <f t="shared" si="1"/>
        <v>High Performer</v>
      </c>
    </row>
    <row r="7" spans="1:12" x14ac:dyDescent="0.3">
      <c r="A7" t="s">
        <v>13</v>
      </c>
      <c r="B7" t="s">
        <v>87</v>
      </c>
      <c r="C7" t="s">
        <v>181</v>
      </c>
      <c r="D7" t="s">
        <v>156</v>
      </c>
      <c r="E7" s="13">
        <v>25000</v>
      </c>
      <c r="F7" s="13">
        <v>5</v>
      </c>
      <c r="G7" s="13">
        <v>1</v>
      </c>
      <c r="H7" t="s">
        <v>163</v>
      </c>
      <c r="I7" s="13">
        <f>VLOOKUP(H7,'Training Programme Data'!$B$2:$D$6,3,FALSE)</f>
        <v>1000</v>
      </c>
      <c r="J7" t="str">
        <f>VLOOKUP('Employee Data'!H7,'Training Programme Data'!$B$2:$C$6,2,FALSE)</f>
        <v>Leadership</v>
      </c>
      <c r="K7" s="13">
        <f t="shared" si="0"/>
        <v>26000</v>
      </c>
      <c r="L7" t="str">
        <f t="shared" si="1"/>
        <v>Needs Improvement</v>
      </c>
    </row>
    <row r="8" spans="1:12" x14ac:dyDescent="0.3">
      <c r="A8" t="s">
        <v>14</v>
      </c>
      <c r="B8" t="s">
        <v>88</v>
      </c>
      <c r="C8" t="s">
        <v>150</v>
      </c>
      <c r="D8" t="s">
        <v>151</v>
      </c>
      <c r="E8" s="13">
        <v>50000</v>
      </c>
      <c r="F8" s="13">
        <v>7</v>
      </c>
      <c r="G8" s="13">
        <v>5</v>
      </c>
      <c r="H8" t="s">
        <v>161</v>
      </c>
      <c r="I8" s="13">
        <f>VLOOKUP(H8,'Training Programme Data'!$B$2:$D$6,3,FALSE)</f>
        <v>500</v>
      </c>
      <c r="J8" t="str">
        <f>VLOOKUP('Employee Data'!H8,'Training Programme Data'!$B$2:$C$6,2,FALSE)</f>
        <v>Technical</v>
      </c>
      <c r="K8" s="13">
        <f t="shared" si="0"/>
        <v>50500</v>
      </c>
      <c r="L8" t="str">
        <f t="shared" si="1"/>
        <v>High Performer</v>
      </c>
    </row>
    <row r="9" spans="1:12" x14ac:dyDescent="0.3">
      <c r="A9" t="s">
        <v>15</v>
      </c>
      <c r="B9" t="s">
        <v>89</v>
      </c>
      <c r="C9" t="s">
        <v>184</v>
      </c>
      <c r="D9" t="s">
        <v>157</v>
      </c>
      <c r="E9" s="13">
        <v>40000</v>
      </c>
      <c r="F9" s="13">
        <v>8</v>
      </c>
      <c r="G9" s="13">
        <v>3</v>
      </c>
      <c r="H9" t="s">
        <v>175</v>
      </c>
      <c r="I9" s="13">
        <f>VLOOKUP(H9,'Training Programme Data'!$B$2:$D$6,3,FALSE)</f>
        <v>700</v>
      </c>
      <c r="J9" t="str">
        <f>VLOOKUP('Employee Data'!H9,'Training Programme Data'!$B$2:$C$6,2,FALSE)</f>
        <v>Teamwork</v>
      </c>
      <c r="K9" s="13">
        <f t="shared" si="0"/>
        <v>40700</v>
      </c>
      <c r="L9" t="str">
        <f t="shared" si="1"/>
        <v>Satisfactory</v>
      </c>
    </row>
    <row r="10" spans="1:12" x14ac:dyDescent="0.3">
      <c r="A10" t="s">
        <v>16</v>
      </c>
      <c r="B10" t="s">
        <v>90</v>
      </c>
      <c r="C10" t="s">
        <v>182</v>
      </c>
      <c r="D10" t="s">
        <v>156</v>
      </c>
      <c r="E10" s="13">
        <v>25000</v>
      </c>
      <c r="F10" s="13">
        <v>1</v>
      </c>
      <c r="G10" s="13">
        <v>2</v>
      </c>
      <c r="H10" t="s">
        <v>164</v>
      </c>
      <c r="I10" s="13">
        <f>VLOOKUP(H10,'Training Programme Data'!$B$2:$D$6,3,FALSE)</f>
        <v>800</v>
      </c>
      <c r="J10" t="str">
        <f>VLOOKUP('Employee Data'!H10,'Training Programme Data'!$B$2:$C$6,2,FALSE)</f>
        <v>Project Management</v>
      </c>
      <c r="K10" s="13">
        <f t="shared" si="0"/>
        <v>25800</v>
      </c>
      <c r="L10" t="str">
        <f t="shared" si="1"/>
        <v>Needs Improvement</v>
      </c>
    </row>
    <row r="11" spans="1:12" x14ac:dyDescent="0.3">
      <c r="A11" t="s">
        <v>17</v>
      </c>
      <c r="B11" t="s">
        <v>91</v>
      </c>
      <c r="C11" t="s">
        <v>183</v>
      </c>
      <c r="D11" t="s">
        <v>152</v>
      </c>
      <c r="E11" s="13">
        <v>55000</v>
      </c>
      <c r="F11" s="13">
        <v>6</v>
      </c>
      <c r="G11" s="13">
        <v>3</v>
      </c>
      <c r="H11" t="s">
        <v>162</v>
      </c>
      <c r="I11" s="13">
        <f>VLOOKUP(H11,'Training Programme Data'!$B$2:$D$6,3,FALSE)</f>
        <v>600</v>
      </c>
      <c r="J11" t="str">
        <f>VLOOKUP('Employee Data'!H11,'Training Programme Data'!$B$2:$C$6,2,FALSE)</f>
        <v>Technical Tools</v>
      </c>
      <c r="K11" s="13">
        <f t="shared" si="0"/>
        <v>55600</v>
      </c>
      <c r="L11" t="str">
        <f t="shared" si="1"/>
        <v>Satisfactory</v>
      </c>
    </row>
    <row r="12" spans="1:12" x14ac:dyDescent="0.3">
      <c r="A12" t="s">
        <v>18</v>
      </c>
      <c r="B12" t="s">
        <v>92</v>
      </c>
      <c r="C12" t="s">
        <v>182</v>
      </c>
      <c r="D12" t="s">
        <v>156</v>
      </c>
      <c r="E12" s="13">
        <v>65000</v>
      </c>
      <c r="F12" s="13">
        <v>1</v>
      </c>
      <c r="G12" s="13">
        <v>5</v>
      </c>
      <c r="H12" t="s">
        <v>164</v>
      </c>
      <c r="I12" s="13">
        <f>VLOOKUP(H12,'Training Programme Data'!$B$2:$D$6,3,FALSE)</f>
        <v>800</v>
      </c>
      <c r="J12" t="str">
        <f>VLOOKUP('Employee Data'!H12,'Training Programme Data'!$B$2:$C$6,2,FALSE)</f>
        <v>Project Management</v>
      </c>
      <c r="K12" s="13">
        <f t="shared" si="0"/>
        <v>65800</v>
      </c>
      <c r="L12" t="str">
        <f t="shared" si="1"/>
        <v>High Performer</v>
      </c>
    </row>
    <row r="13" spans="1:12" x14ac:dyDescent="0.3">
      <c r="A13" t="s">
        <v>19</v>
      </c>
      <c r="B13" t="s">
        <v>93</v>
      </c>
      <c r="C13" t="s">
        <v>184</v>
      </c>
      <c r="D13" t="s">
        <v>158</v>
      </c>
      <c r="E13" s="13">
        <v>40000</v>
      </c>
      <c r="F13" s="13">
        <v>2</v>
      </c>
      <c r="G13" s="13">
        <v>3</v>
      </c>
      <c r="H13" t="s">
        <v>161</v>
      </c>
      <c r="I13" s="13">
        <f>VLOOKUP(H13,'Training Programme Data'!$B$2:$D$6,3,FALSE)</f>
        <v>500</v>
      </c>
      <c r="J13" t="str">
        <f>VLOOKUP('Employee Data'!H13,'Training Programme Data'!$B$2:$C$6,2,FALSE)</f>
        <v>Technical</v>
      </c>
      <c r="K13" s="13">
        <f t="shared" si="0"/>
        <v>40500</v>
      </c>
      <c r="L13" t="str">
        <f t="shared" si="1"/>
        <v>Satisfactory</v>
      </c>
    </row>
    <row r="14" spans="1:12" x14ac:dyDescent="0.3">
      <c r="A14" t="s">
        <v>20</v>
      </c>
      <c r="B14" t="s">
        <v>94</v>
      </c>
      <c r="C14" t="s">
        <v>184</v>
      </c>
      <c r="D14" t="s">
        <v>151</v>
      </c>
      <c r="E14" s="13">
        <v>40000</v>
      </c>
      <c r="F14" s="13">
        <v>1</v>
      </c>
      <c r="G14" s="13">
        <v>2</v>
      </c>
      <c r="H14" t="s">
        <v>162</v>
      </c>
      <c r="I14" s="13">
        <f>VLOOKUP(H14,'Training Programme Data'!$B$2:$D$6,3,FALSE)</f>
        <v>600</v>
      </c>
      <c r="J14" t="str">
        <f>VLOOKUP('Employee Data'!H14,'Training Programme Data'!$B$2:$C$6,2,FALSE)</f>
        <v>Technical Tools</v>
      </c>
      <c r="K14" s="13">
        <f t="shared" si="0"/>
        <v>40600</v>
      </c>
      <c r="L14" t="str">
        <f t="shared" si="1"/>
        <v>Needs Improvement</v>
      </c>
    </row>
    <row r="15" spans="1:12" x14ac:dyDescent="0.3">
      <c r="A15" t="s">
        <v>21</v>
      </c>
      <c r="B15" t="s">
        <v>95</v>
      </c>
      <c r="C15" t="s">
        <v>184</v>
      </c>
      <c r="D15" t="s">
        <v>152</v>
      </c>
      <c r="E15" s="13">
        <v>50000</v>
      </c>
      <c r="F15" s="13">
        <v>5</v>
      </c>
      <c r="G15" s="13">
        <v>2</v>
      </c>
      <c r="H15" t="s">
        <v>163</v>
      </c>
      <c r="I15" s="13">
        <f>VLOOKUP(H15,'Training Programme Data'!$B$2:$D$6,3,FALSE)</f>
        <v>1000</v>
      </c>
      <c r="J15" t="str">
        <f>VLOOKUP('Employee Data'!H15,'Training Programme Data'!$B$2:$C$6,2,FALSE)</f>
        <v>Leadership</v>
      </c>
      <c r="K15" s="13">
        <f t="shared" si="0"/>
        <v>51000</v>
      </c>
      <c r="L15" t="str">
        <f t="shared" si="1"/>
        <v>Needs Improvement</v>
      </c>
    </row>
    <row r="16" spans="1:12" x14ac:dyDescent="0.3">
      <c r="A16" t="s">
        <v>22</v>
      </c>
      <c r="B16" t="s">
        <v>95</v>
      </c>
      <c r="C16" t="s">
        <v>182</v>
      </c>
      <c r="D16" t="s">
        <v>156</v>
      </c>
      <c r="E16" s="13">
        <v>35000</v>
      </c>
      <c r="F16" s="13">
        <v>9</v>
      </c>
      <c r="G16" s="13">
        <v>2</v>
      </c>
      <c r="H16" t="s">
        <v>164</v>
      </c>
      <c r="I16" s="13">
        <f>VLOOKUP(H16,'Training Programme Data'!$B$2:$D$6,3,FALSE)</f>
        <v>800</v>
      </c>
      <c r="J16" t="str">
        <f>VLOOKUP('Employee Data'!H16,'Training Programme Data'!$B$2:$C$6,2,FALSE)</f>
        <v>Project Management</v>
      </c>
      <c r="K16" s="13">
        <f t="shared" si="0"/>
        <v>35800</v>
      </c>
      <c r="L16" t="str">
        <f t="shared" si="1"/>
        <v>Needs Improvement</v>
      </c>
    </row>
    <row r="17" spans="1:12" x14ac:dyDescent="0.3">
      <c r="A17" t="s">
        <v>23</v>
      </c>
      <c r="B17" t="s">
        <v>96</v>
      </c>
      <c r="C17" t="s">
        <v>184</v>
      </c>
      <c r="D17" t="s">
        <v>157</v>
      </c>
      <c r="E17" s="13">
        <v>50000</v>
      </c>
      <c r="F17" s="13">
        <v>6</v>
      </c>
      <c r="G17" s="13">
        <v>1</v>
      </c>
      <c r="H17" t="s">
        <v>161</v>
      </c>
      <c r="I17" s="13">
        <f>VLOOKUP(H17,'Training Programme Data'!$B$2:$D$6,3,FALSE)</f>
        <v>500</v>
      </c>
      <c r="J17" t="str">
        <f>VLOOKUP('Employee Data'!H17,'Training Programme Data'!$B$2:$C$6,2,FALSE)</f>
        <v>Technical</v>
      </c>
      <c r="K17" s="13">
        <f t="shared" si="0"/>
        <v>50500</v>
      </c>
      <c r="L17" t="str">
        <f t="shared" si="1"/>
        <v>Needs Improvement</v>
      </c>
    </row>
    <row r="18" spans="1:12" x14ac:dyDescent="0.3">
      <c r="A18" t="s">
        <v>24</v>
      </c>
      <c r="B18" t="s">
        <v>97</v>
      </c>
      <c r="C18" t="s">
        <v>182</v>
      </c>
      <c r="D18" t="s">
        <v>154</v>
      </c>
      <c r="E18" s="13">
        <v>55000</v>
      </c>
      <c r="F18" s="13">
        <v>1</v>
      </c>
      <c r="G18" s="13">
        <v>1</v>
      </c>
      <c r="H18" t="s">
        <v>175</v>
      </c>
      <c r="I18" s="13">
        <f>VLOOKUP(H18,'Training Programme Data'!$B$2:$D$6,3,FALSE)</f>
        <v>700</v>
      </c>
      <c r="J18" t="str">
        <f>VLOOKUP('Employee Data'!H18,'Training Programme Data'!$B$2:$C$6,2,FALSE)</f>
        <v>Teamwork</v>
      </c>
      <c r="K18" s="13">
        <f t="shared" si="0"/>
        <v>55700</v>
      </c>
      <c r="L18" t="str">
        <f t="shared" si="1"/>
        <v>Needs Improvement</v>
      </c>
    </row>
    <row r="19" spans="1:12" x14ac:dyDescent="0.3">
      <c r="A19" t="s">
        <v>25</v>
      </c>
      <c r="B19" t="s">
        <v>98</v>
      </c>
      <c r="C19" t="s">
        <v>184</v>
      </c>
      <c r="D19" t="s">
        <v>159</v>
      </c>
      <c r="E19" s="13">
        <v>35000</v>
      </c>
      <c r="F19" s="13">
        <v>1</v>
      </c>
      <c r="G19" s="13">
        <v>1</v>
      </c>
      <c r="H19" t="s">
        <v>162</v>
      </c>
      <c r="I19" s="13">
        <f>VLOOKUP(H19,'Training Programme Data'!$B$2:$D$6,3,FALSE)</f>
        <v>600</v>
      </c>
      <c r="J19" t="str">
        <f>VLOOKUP('Employee Data'!H19,'Training Programme Data'!$B$2:$C$6,2,FALSE)</f>
        <v>Technical Tools</v>
      </c>
      <c r="K19" s="13">
        <f t="shared" si="0"/>
        <v>35600</v>
      </c>
      <c r="L19" t="str">
        <f t="shared" si="1"/>
        <v>Needs Improvement</v>
      </c>
    </row>
    <row r="20" spans="1:12" x14ac:dyDescent="0.3">
      <c r="A20" t="s">
        <v>26</v>
      </c>
      <c r="B20" t="s">
        <v>99</v>
      </c>
      <c r="C20" t="s">
        <v>150</v>
      </c>
      <c r="D20" t="s">
        <v>152</v>
      </c>
      <c r="E20" s="13">
        <v>55000</v>
      </c>
      <c r="F20" s="13">
        <v>2</v>
      </c>
      <c r="G20" s="13">
        <v>1</v>
      </c>
      <c r="H20" t="s">
        <v>164</v>
      </c>
      <c r="I20" s="13">
        <f>VLOOKUP(H20,'Training Programme Data'!$B$2:$D$6,3,FALSE)</f>
        <v>800</v>
      </c>
      <c r="J20" t="str">
        <f>VLOOKUP('Employee Data'!H20,'Training Programme Data'!$B$2:$C$6,2,FALSE)</f>
        <v>Project Management</v>
      </c>
      <c r="K20" s="13">
        <f t="shared" si="0"/>
        <v>55800</v>
      </c>
      <c r="L20" t="str">
        <f t="shared" si="1"/>
        <v>Needs Improvement</v>
      </c>
    </row>
    <row r="21" spans="1:12" x14ac:dyDescent="0.3">
      <c r="A21" t="s">
        <v>27</v>
      </c>
      <c r="B21" t="s">
        <v>100</v>
      </c>
      <c r="C21" t="s">
        <v>184</v>
      </c>
      <c r="D21" t="s">
        <v>160</v>
      </c>
      <c r="E21" s="13">
        <v>35000</v>
      </c>
      <c r="F21" s="13">
        <v>9</v>
      </c>
      <c r="G21" s="13">
        <v>2</v>
      </c>
      <c r="H21" t="s">
        <v>164</v>
      </c>
      <c r="I21" s="13">
        <f>VLOOKUP(H21,'Training Programme Data'!$B$2:$D$6,3,FALSE)</f>
        <v>800</v>
      </c>
      <c r="J21" t="str">
        <f>VLOOKUP('Employee Data'!H21,'Training Programme Data'!$B$2:$C$6,2,FALSE)</f>
        <v>Project Management</v>
      </c>
      <c r="K21" s="13">
        <f t="shared" si="0"/>
        <v>35800</v>
      </c>
      <c r="L21" t="str">
        <f t="shared" si="1"/>
        <v>Needs Improvement</v>
      </c>
    </row>
    <row r="22" spans="1:12" x14ac:dyDescent="0.3">
      <c r="A22" t="s">
        <v>28</v>
      </c>
      <c r="B22" t="s">
        <v>101</v>
      </c>
      <c r="C22" t="s">
        <v>182</v>
      </c>
      <c r="D22" t="s">
        <v>155</v>
      </c>
      <c r="E22" s="13">
        <v>30000</v>
      </c>
      <c r="F22" s="13">
        <v>3</v>
      </c>
      <c r="G22" s="13">
        <v>3</v>
      </c>
      <c r="H22" t="s">
        <v>163</v>
      </c>
      <c r="I22" s="13">
        <f>VLOOKUP(H22,'Training Programme Data'!$B$2:$D$6,3,FALSE)</f>
        <v>1000</v>
      </c>
      <c r="J22" t="str">
        <f>VLOOKUP('Employee Data'!H22,'Training Programme Data'!$B$2:$C$6,2,FALSE)</f>
        <v>Leadership</v>
      </c>
      <c r="K22" s="13">
        <f t="shared" si="0"/>
        <v>31000</v>
      </c>
      <c r="L22" t="str">
        <f t="shared" si="1"/>
        <v>Satisfactory</v>
      </c>
    </row>
    <row r="23" spans="1:12" x14ac:dyDescent="0.3">
      <c r="A23" t="s">
        <v>29</v>
      </c>
      <c r="B23" t="s">
        <v>102</v>
      </c>
      <c r="C23" t="s">
        <v>181</v>
      </c>
      <c r="D23" t="s">
        <v>156</v>
      </c>
      <c r="E23" s="13">
        <v>40000</v>
      </c>
      <c r="F23" s="13">
        <v>1</v>
      </c>
      <c r="G23" s="13">
        <v>1</v>
      </c>
      <c r="H23" t="s">
        <v>163</v>
      </c>
      <c r="I23" s="13">
        <f>VLOOKUP(H23,'Training Programme Data'!$B$2:$D$6,3,FALSE)</f>
        <v>1000</v>
      </c>
      <c r="J23" t="str">
        <f>VLOOKUP('Employee Data'!H23,'Training Programme Data'!$B$2:$C$6,2,FALSE)</f>
        <v>Leadership</v>
      </c>
      <c r="K23" s="13">
        <f t="shared" si="0"/>
        <v>41000</v>
      </c>
      <c r="L23" t="str">
        <f t="shared" si="1"/>
        <v>Needs Improvement</v>
      </c>
    </row>
    <row r="24" spans="1:12" x14ac:dyDescent="0.3">
      <c r="A24" t="s">
        <v>30</v>
      </c>
      <c r="B24" t="s">
        <v>103</v>
      </c>
      <c r="C24" t="s">
        <v>184</v>
      </c>
      <c r="D24" t="s">
        <v>160</v>
      </c>
      <c r="E24" s="13">
        <v>60000</v>
      </c>
      <c r="F24" s="13">
        <v>5</v>
      </c>
      <c r="G24" s="13">
        <v>2</v>
      </c>
      <c r="H24" t="s">
        <v>161</v>
      </c>
      <c r="I24" s="13">
        <f>VLOOKUP(H24,'Training Programme Data'!$B$2:$D$6,3,FALSE)</f>
        <v>500</v>
      </c>
      <c r="J24" t="str">
        <f>VLOOKUP('Employee Data'!H24,'Training Programme Data'!$B$2:$C$6,2,FALSE)</f>
        <v>Technical</v>
      </c>
      <c r="K24" s="13">
        <f t="shared" si="0"/>
        <v>60500</v>
      </c>
      <c r="L24" t="str">
        <f t="shared" si="1"/>
        <v>Needs Improvement</v>
      </c>
    </row>
    <row r="25" spans="1:12" x14ac:dyDescent="0.3">
      <c r="A25" t="s">
        <v>31</v>
      </c>
      <c r="B25" t="s">
        <v>104</v>
      </c>
      <c r="C25" t="s">
        <v>181</v>
      </c>
      <c r="D25" t="s">
        <v>154</v>
      </c>
      <c r="E25" s="13">
        <v>65000</v>
      </c>
      <c r="F25" s="13">
        <v>7</v>
      </c>
      <c r="G25" s="13">
        <v>4</v>
      </c>
      <c r="H25" t="s">
        <v>164</v>
      </c>
      <c r="I25" s="13">
        <f>VLOOKUP(H25,'Training Programme Data'!$B$2:$D$6,3,FALSE)</f>
        <v>800</v>
      </c>
      <c r="J25" t="str">
        <f>VLOOKUP('Employee Data'!H25,'Training Programme Data'!$B$2:$C$6,2,FALSE)</f>
        <v>Project Management</v>
      </c>
      <c r="K25" s="13">
        <f t="shared" si="0"/>
        <v>65800</v>
      </c>
      <c r="L25" t="str">
        <f t="shared" si="1"/>
        <v>High Performer</v>
      </c>
    </row>
    <row r="26" spans="1:12" x14ac:dyDescent="0.3">
      <c r="A26" t="s">
        <v>32</v>
      </c>
      <c r="B26" t="s">
        <v>105</v>
      </c>
      <c r="C26" t="s">
        <v>150</v>
      </c>
      <c r="D26" t="s">
        <v>157</v>
      </c>
      <c r="E26" s="13">
        <v>55000</v>
      </c>
      <c r="F26" s="13">
        <v>6</v>
      </c>
      <c r="G26" s="13">
        <v>3</v>
      </c>
      <c r="H26" t="s">
        <v>161</v>
      </c>
      <c r="I26" s="13">
        <f>VLOOKUP(H26,'Training Programme Data'!$B$2:$D$6,3,FALSE)</f>
        <v>500</v>
      </c>
      <c r="J26" t="str">
        <f>VLOOKUP('Employee Data'!H26,'Training Programme Data'!$B$2:$C$6,2,FALSE)</f>
        <v>Technical</v>
      </c>
      <c r="K26" s="13">
        <f t="shared" si="0"/>
        <v>55500</v>
      </c>
      <c r="L26" t="str">
        <f t="shared" si="1"/>
        <v>Satisfactory</v>
      </c>
    </row>
    <row r="27" spans="1:12" x14ac:dyDescent="0.3">
      <c r="A27" t="s">
        <v>33</v>
      </c>
      <c r="B27" t="s">
        <v>106</v>
      </c>
      <c r="C27" t="s">
        <v>183</v>
      </c>
      <c r="D27" t="s">
        <v>151</v>
      </c>
      <c r="E27" s="13">
        <v>25000</v>
      </c>
      <c r="F27" s="13">
        <v>1</v>
      </c>
      <c r="G27" s="13">
        <v>3</v>
      </c>
      <c r="H27" t="s">
        <v>161</v>
      </c>
      <c r="I27" s="13">
        <f>VLOOKUP(H27,'Training Programme Data'!$B$2:$D$6,3,FALSE)</f>
        <v>500</v>
      </c>
      <c r="J27" t="str">
        <f>VLOOKUP('Employee Data'!H27,'Training Programme Data'!$B$2:$C$6,2,FALSE)</f>
        <v>Technical</v>
      </c>
      <c r="K27" s="13">
        <f t="shared" si="0"/>
        <v>25500</v>
      </c>
      <c r="L27" t="str">
        <f t="shared" si="1"/>
        <v>Satisfactory</v>
      </c>
    </row>
    <row r="28" spans="1:12" x14ac:dyDescent="0.3">
      <c r="A28" t="s">
        <v>34</v>
      </c>
      <c r="B28" t="s">
        <v>107</v>
      </c>
      <c r="C28" t="s">
        <v>150</v>
      </c>
      <c r="D28" t="s">
        <v>152</v>
      </c>
      <c r="E28" s="13">
        <v>35000</v>
      </c>
      <c r="F28" s="13">
        <v>5</v>
      </c>
      <c r="G28" s="13">
        <v>1</v>
      </c>
      <c r="H28" t="s">
        <v>162</v>
      </c>
      <c r="I28" s="13">
        <f>VLOOKUP(H28,'Training Programme Data'!$B$2:$D$6,3,FALSE)</f>
        <v>600</v>
      </c>
      <c r="J28" t="str">
        <f>VLOOKUP('Employee Data'!H28,'Training Programme Data'!$B$2:$C$6,2,FALSE)</f>
        <v>Technical Tools</v>
      </c>
      <c r="K28" s="13">
        <f t="shared" si="0"/>
        <v>35600</v>
      </c>
      <c r="L28" t="str">
        <f t="shared" si="1"/>
        <v>Needs Improvement</v>
      </c>
    </row>
    <row r="29" spans="1:12" x14ac:dyDescent="0.3">
      <c r="A29" t="s">
        <v>35</v>
      </c>
      <c r="B29" t="s">
        <v>108</v>
      </c>
      <c r="C29" t="s">
        <v>184</v>
      </c>
      <c r="D29" t="s">
        <v>158</v>
      </c>
      <c r="E29" s="13">
        <v>65000</v>
      </c>
      <c r="F29" s="13">
        <v>5</v>
      </c>
      <c r="G29" s="13">
        <v>1</v>
      </c>
      <c r="H29" t="s">
        <v>161</v>
      </c>
      <c r="I29" s="13">
        <f>VLOOKUP(H29,'Training Programme Data'!$B$2:$D$6,3,FALSE)</f>
        <v>500</v>
      </c>
      <c r="J29" t="str">
        <f>VLOOKUP('Employee Data'!H29,'Training Programme Data'!$B$2:$C$6,2,FALSE)</f>
        <v>Technical</v>
      </c>
      <c r="K29" s="13">
        <f t="shared" si="0"/>
        <v>65500</v>
      </c>
      <c r="L29" t="str">
        <f t="shared" si="1"/>
        <v>Needs Improvement</v>
      </c>
    </row>
    <row r="30" spans="1:12" x14ac:dyDescent="0.3">
      <c r="A30" t="s">
        <v>36</v>
      </c>
      <c r="B30" t="s">
        <v>109</v>
      </c>
      <c r="C30" t="s">
        <v>181</v>
      </c>
      <c r="D30" t="s">
        <v>159</v>
      </c>
      <c r="E30" s="13">
        <v>25000</v>
      </c>
      <c r="F30" s="13">
        <v>6</v>
      </c>
      <c r="G30" s="13">
        <v>1</v>
      </c>
      <c r="H30" t="s">
        <v>162</v>
      </c>
      <c r="I30" s="13">
        <f>VLOOKUP(H30,'Training Programme Data'!$B$2:$D$6,3,FALSE)</f>
        <v>600</v>
      </c>
      <c r="J30" t="str">
        <f>VLOOKUP('Employee Data'!H30,'Training Programme Data'!$B$2:$C$6,2,FALSE)</f>
        <v>Technical Tools</v>
      </c>
      <c r="K30" s="13">
        <f t="shared" si="0"/>
        <v>25600</v>
      </c>
      <c r="L30" t="str">
        <f t="shared" si="1"/>
        <v>Needs Improvement</v>
      </c>
    </row>
    <row r="31" spans="1:12" x14ac:dyDescent="0.3">
      <c r="A31" t="s">
        <v>37</v>
      </c>
      <c r="B31" t="s">
        <v>110</v>
      </c>
      <c r="C31" t="s">
        <v>181</v>
      </c>
      <c r="D31" t="s">
        <v>159</v>
      </c>
      <c r="E31" s="13">
        <v>65000</v>
      </c>
      <c r="F31" s="13">
        <v>3</v>
      </c>
      <c r="G31" s="13">
        <v>1</v>
      </c>
      <c r="H31" t="s">
        <v>163</v>
      </c>
      <c r="I31" s="13">
        <f>VLOOKUP(H31,'Training Programme Data'!$B$2:$D$6,3,FALSE)</f>
        <v>1000</v>
      </c>
      <c r="J31" t="str">
        <f>VLOOKUP('Employee Data'!H31,'Training Programme Data'!$B$2:$C$6,2,FALSE)</f>
        <v>Leadership</v>
      </c>
      <c r="K31" s="13">
        <f t="shared" si="0"/>
        <v>66000</v>
      </c>
      <c r="L31" t="str">
        <f t="shared" si="1"/>
        <v>Needs Improvement</v>
      </c>
    </row>
    <row r="32" spans="1:12" x14ac:dyDescent="0.3">
      <c r="A32" t="s">
        <v>38</v>
      </c>
      <c r="B32" t="s">
        <v>111</v>
      </c>
      <c r="C32" t="s">
        <v>182</v>
      </c>
      <c r="D32" t="s">
        <v>156</v>
      </c>
      <c r="E32" s="13">
        <v>60000</v>
      </c>
      <c r="F32" s="13">
        <v>5</v>
      </c>
      <c r="G32" s="13">
        <v>2</v>
      </c>
      <c r="H32" t="s">
        <v>161</v>
      </c>
      <c r="I32" s="13">
        <f>VLOOKUP(H32,'Training Programme Data'!$B$2:$D$6,3,FALSE)</f>
        <v>500</v>
      </c>
      <c r="J32" t="str">
        <f>VLOOKUP('Employee Data'!H32,'Training Programme Data'!$B$2:$C$6,2,FALSE)</f>
        <v>Technical</v>
      </c>
      <c r="K32" s="13">
        <f t="shared" si="0"/>
        <v>60500</v>
      </c>
      <c r="L32" t="str">
        <f t="shared" si="1"/>
        <v>Needs Improvement</v>
      </c>
    </row>
    <row r="33" spans="1:12" x14ac:dyDescent="0.3">
      <c r="A33" t="s">
        <v>39</v>
      </c>
      <c r="B33" t="s">
        <v>112</v>
      </c>
      <c r="C33" t="s">
        <v>181</v>
      </c>
      <c r="D33" t="s">
        <v>151</v>
      </c>
      <c r="E33" s="13">
        <v>25000</v>
      </c>
      <c r="F33" s="13">
        <v>7</v>
      </c>
      <c r="G33" s="13">
        <v>1</v>
      </c>
      <c r="H33" t="s">
        <v>163</v>
      </c>
      <c r="I33" s="13">
        <f>VLOOKUP(H33,'Training Programme Data'!$B$2:$D$6,3,FALSE)</f>
        <v>1000</v>
      </c>
      <c r="J33" t="str">
        <f>VLOOKUP('Employee Data'!H33,'Training Programme Data'!$B$2:$C$6,2,FALSE)</f>
        <v>Leadership</v>
      </c>
      <c r="K33" s="13">
        <f t="shared" si="0"/>
        <v>26000</v>
      </c>
      <c r="L33" t="str">
        <f t="shared" si="1"/>
        <v>Needs Improvement</v>
      </c>
    </row>
    <row r="34" spans="1:12" x14ac:dyDescent="0.3">
      <c r="A34" t="s">
        <v>40</v>
      </c>
      <c r="B34" t="s">
        <v>113</v>
      </c>
      <c r="C34" t="s">
        <v>182</v>
      </c>
      <c r="D34" t="s">
        <v>159</v>
      </c>
      <c r="E34" s="13">
        <v>50000</v>
      </c>
      <c r="F34" s="13">
        <v>5</v>
      </c>
      <c r="G34" s="13">
        <v>1</v>
      </c>
      <c r="H34" t="s">
        <v>163</v>
      </c>
      <c r="I34" s="13">
        <f>VLOOKUP(H34,'Training Programme Data'!$B$2:$D$6,3,FALSE)</f>
        <v>1000</v>
      </c>
      <c r="J34" t="str">
        <f>VLOOKUP('Employee Data'!H34,'Training Programme Data'!$B$2:$C$6,2,FALSE)</f>
        <v>Leadership</v>
      </c>
      <c r="K34" s="13">
        <f t="shared" si="0"/>
        <v>51000</v>
      </c>
      <c r="L34" t="str">
        <f t="shared" si="1"/>
        <v>Needs Improvement</v>
      </c>
    </row>
    <row r="35" spans="1:12" x14ac:dyDescent="0.3">
      <c r="A35" t="s">
        <v>41</v>
      </c>
      <c r="B35" t="s">
        <v>114</v>
      </c>
      <c r="C35" t="s">
        <v>183</v>
      </c>
      <c r="D35" t="s">
        <v>160</v>
      </c>
      <c r="E35" s="13">
        <v>45000</v>
      </c>
      <c r="F35" s="13">
        <v>5</v>
      </c>
      <c r="G35" s="13">
        <v>1</v>
      </c>
      <c r="H35" t="s">
        <v>164</v>
      </c>
      <c r="I35" s="13">
        <f>VLOOKUP(H35,'Training Programme Data'!$B$2:$D$6,3,FALSE)</f>
        <v>800</v>
      </c>
      <c r="J35" t="str">
        <f>VLOOKUP('Employee Data'!H35,'Training Programme Data'!$B$2:$C$6,2,FALSE)</f>
        <v>Project Management</v>
      </c>
      <c r="K35" s="13">
        <f t="shared" si="0"/>
        <v>45800</v>
      </c>
      <c r="L35" t="str">
        <f t="shared" si="1"/>
        <v>Needs Improvement</v>
      </c>
    </row>
    <row r="36" spans="1:12" x14ac:dyDescent="0.3">
      <c r="A36" t="s">
        <v>42</v>
      </c>
      <c r="B36" t="s">
        <v>115</v>
      </c>
      <c r="C36" t="s">
        <v>184</v>
      </c>
      <c r="D36" t="s">
        <v>153</v>
      </c>
      <c r="E36" s="13">
        <v>50000</v>
      </c>
      <c r="F36" s="13">
        <v>5</v>
      </c>
      <c r="G36" s="13">
        <v>3</v>
      </c>
      <c r="H36" t="s">
        <v>162</v>
      </c>
      <c r="I36" s="13">
        <f>VLOOKUP(H36,'Training Programme Data'!$B$2:$D$6,3,FALSE)</f>
        <v>600</v>
      </c>
      <c r="J36" t="str">
        <f>VLOOKUP('Employee Data'!H36,'Training Programme Data'!$B$2:$C$6,2,FALSE)</f>
        <v>Technical Tools</v>
      </c>
      <c r="K36" s="13">
        <f t="shared" si="0"/>
        <v>50600</v>
      </c>
      <c r="L36" t="str">
        <f t="shared" si="1"/>
        <v>Satisfactory</v>
      </c>
    </row>
    <row r="37" spans="1:12" x14ac:dyDescent="0.3">
      <c r="A37" t="s">
        <v>43</v>
      </c>
      <c r="B37" t="s">
        <v>116</v>
      </c>
      <c r="C37" t="s">
        <v>182</v>
      </c>
      <c r="D37" t="s">
        <v>152</v>
      </c>
      <c r="E37" s="13">
        <v>45000</v>
      </c>
      <c r="F37" s="13">
        <v>3</v>
      </c>
      <c r="G37" s="13">
        <v>2</v>
      </c>
      <c r="H37" t="s">
        <v>164</v>
      </c>
      <c r="I37" s="13">
        <f>VLOOKUP(H37,'Training Programme Data'!$B$2:$D$6,3,FALSE)</f>
        <v>800</v>
      </c>
      <c r="J37" t="str">
        <f>VLOOKUP('Employee Data'!H37,'Training Programme Data'!$B$2:$C$6,2,FALSE)</f>
        <v>Project Management</v>
      </c>
      <c r="K37" s="13">
        <f t="shared" si="0"/>
        <v>45800</v>
      </c>
      <c r="L37" t="str">
        <f t="shared" si="1"/>
        <v>Needs Improvement</v>
      </c>
    </row>
    <row r="38" spans="1:12" x14ac:dyDescent="0.3">
      <c r="A38" t="s">
        <v>44</v>
      </c>
      <c r="B38" t="s">
        <v>117</v>
      </c>
      <c r="C38" t="s">
        <v>183</v>
      </c>
      <c r="D38" t="s">
        <v>154</v>
      </c>
      <c r="E38" s="13">
        <v>50000</v>
      </c>
      <c r="F38" s="13">
        <v>1</v>
      </c>
      <c r="G38" s="13">
        <v>2</v>
      </c>
      <c r="H38" t="s">
        <v>162</v>
      </c>
      <c r="I38" s="13">
        <f>VLOOKUP(H38,'Training Programme Data'!$B$2:$D$6,3,FALSE)</f>
        <v>600</v>
      </c>
      <c r="J38" t="str">
        <f>VLOOKUP('Employee Data'!H38,'Training Programme Data'!$B$2:$C$6,2,FALSE)</f>
        <v>Technical Tools</v>
      </c>
      <c r="K38" s="13">
        <f t="shared" si="0"/>
        <v>50600</v>
      </c>
      <c r="L38" t="str">
        <f t="shared" si="1"/>
        <v>Needs Improvement</v>
      </c>
    </row>
    <row r="39" spans="1:12" x14ac:dyDescent="0.3">
      <c r="A39" t="s">
        <v>45</v>
      </c>
      <c r="B39" t="s">
        <v>118</v>
      </c>
      <c r="C39" t="s">
        <v>181</v>
      </c>
      <c r="D39" t="s">
        <v>153</v>
      </c>
      <c r="E39" s="13">
        <v>45000</v>
      </c>
      <c r="F39" s="13">
        <v>5</v>
      </c>
      <c r="G39" s="13">
        <v>3</v>
      </c>
      <c r="H39" t="s">
        <v>162</v>
      </c>
      <c r="I39" s="13">
        <f>VLOOKUP(H39,'Training Programme Data'!$B$2:$D$6,3,FALSE)</f>
        <v>600</v>
      </c>
      <c r="J39" t="str">
        <f>VLOOKUP('Employee Data'!H39,'Training Programme Data'!$B$2:$C$6,2,FALSE)</f>
        <v>Technical Tools</v>
      </c>
      <c r="K39" s="13">
        <f t="shared" si="0"/>
        <v>45600</v>
      </c>
      <c r="L39" t="str">
        <f t="shared" si="1"/>
        <v>Satisfactory</v>
      </c>
    </row>
    <row r="40" spans="1:12" x14ac:dyDescent="0.3">
      <c r="A40" t="s">
        <v>46</v>
      </c>
      <c r="B40" t="s">
        <v>119</v>
      </c>
      <c r="C40" t="s">
        <v>181</v>
      </c>
      <c r="D40" t="s">
        <v>159</v>
      </c>
      <c r="E40" s="13">
        <v>45000</v>
      </c>
      <c r="F40" s="13">
        <v>9</v>
      </c>
      <c r="G40" s="13">
        <v>3</v>
      </c>
      <c r="H40" t="s">
        <v>163</v>
      </c>
      <c r="I40" s="13">
        <f>VLOOKUP(H40,'Training Programme Data'!$B$2:$D$6,3,FALSE)</f>
        <v>1000</v>
      </c>
      <c r="J40" t="str">
        <f>VLOOKUP('Employee Data'!H40,'Training Programme Data'!$B$2:$C$6,2,FALSE)</f>
        <v>Leadership</v>
      </c>
      <c r="K40" s="13">
        <f t="shared" si="0"/>
        <v>46000</v>
      </c>
      <c r="L40" t="str">
        <f t="shared" si="1"/>
        <v>Satisfactory</v>
      </c>
    </row>
    <row r="41" spans="1:12" x14ac:dyDescent="0.3">
      <c r="A41" t="s">
        <v>47</v>
      </c>
      <c r="B41" t="s">
        <v>120</v>
      </c>
      <c r="C41" t="s">
        <v>183</v>
      </c>
      <c r="D41" t="s">
        <v>151</v>
      </c>
      <c r="E41" s="13">
        <v>40000</v>
      </c>
      <c r="F41" s="13">
        <v>1</v>
      </c>
      <c r="G41" s="13">
        <v>3</v>
      </c>
      <c r="H41" t="s">
        <v>162</v>
      </c>
      <c r="I41" s="13">
        <f>VLOOKUP(H41,'Training Programme Data'!$B$2:$D$6,3,FALSE)</f>
        <v>600</v>
      </c>
      <c r="J41" t="str">
        <f>VLOOKUP('Employee Data'!H41,'Training Programme Data'!$B$2:$C$6,2,FALSE)</f>
        <v>Technical Tools</v>
      </c>
      <c r="K41" s="13">
        <f t="shared" si="0"/>
        <v>40600</v>
      </c>
      <c r="L41" t="str">
        <f t="shared" si="1"/>
        <v>Satisfactory</v>
      </c>
    </row>
    <row r="42" spans="1:12" x14ac:dyDescent="0.3">
      <c r="A42" t="s">
        <v>48</v>
      </c>
      <c r="B42" t="s">
        <v>121</v>
      </c>
      <c r="C42" t="s">
        <v>181</v>
      </c>
      <c r="D42" t="s">
        <v>153</v>
      </c>
      <c r="E42" s="13">
        <v>35000</v>
      </c>
      <c r="F42" s="13">
        <v>3</v>
      </c>
      <c r="G42" s="13">
        <v>4</v>
      </c>
      <c r="H42" t="s">
        <v>161</v>
      </c>
      <c r="I42" s="13">
        <f>VLOOKUP(H42,'Training Programme Data'!$B$2:$D$6,3,FALSE)</f>
        <v>500</v>
      </c>
      <c r="J42" t="str">
        <f>VLOOKUP('Employee Data'!H42,'Training Programme Data'!$B$2:$C$6,2,FALSE)</f>
        <v>Technical</v>
      </c>
      <c r="K42" s="13">
        <f t="shared" si="0"/>
        <v>35500</v>
      </c>
      <c r="L42" t="str">
        <f t="shared" si="1"/>
        <v>High Performer</v>
      </c>
    </row>
    <row r="43" spans="1:12" x14ac:dyDescent="0.3">
      <c r="A43" t="s">
        <v>49</v>
      </c>
      <c r="B43" t="s">
        <v>122</v>
      </c>
      <c r="C43" t="s">
        <v>183</v>
      </c>
      <c r="D43" t="s">
        <v>153</v>
      </c>
      <c r="E43" s="13">
        <v>35000</v>
      </c>
      <c r="F43" s="13">
        <v>4</v>
      </c>
      <c r="G43" s="13">
        <v>3</v>
      </c>
      <c r="H43" t="s">
        <v>163</v>
      </c>
      <c r="I43" s="13">
        <f>VLOOKUP(H43,'Training Programme Data'!$B$2:$D$6,3,FALSE)</f>
        <v>1000</v>
      </c>
      <c r="J43" t="str">
        <f>VLOOKUP('Employee Data'!H43,'Training Programme Data'!$B$2:$C$6,2,FALSE)</f>
        <v>Leadership</v>
      </c>
      <c r="K43" s="13">
        <f t="shared" si="0"/>
        <v>36000</v>
      </c>
      <c r="L43" t="str">
        <f t="shared" si="1"/>
        <v>Satisfactory</v>
      </c>
    </row>
    <row r="44" spans="1:12" x14ac:dyDescent="0.3">
      <c r="A44" t="s">
        <v>50</v>
      </c>
      <c r="B44" t="s">
        <v>123</v>
      </c>
      <c r="C44" t="s">
        <v>182</v>
      </c>
      <c r="D44" t="s">
        <v>153</v>
      </c>
      <c r="E44" s="13">
        <v>40000</v>
      </c>
      <c r="F44" s="13">
        <v>1</v>
      </c>
      <c r="G44" s="13">
        <v>1</v>
      </c>
      <c r="H44" t="s">
        <v>161</v>
      </c>
      <c r="I44" s="13">
        <f>VLOOKUP(H44,'Training Programme Data'!$B$2:$D$6,3,FALSE)</f>
        <v>500</v>
      </c>
      <c r="J44" t="str">
        <f>VLOOKUP('Employee Data'!H44,'Training Programme Data'!$B$2:$C$6,2,FALSE)</f>
        <v>Technical</v>
      </c>
      <c r="K44" s="13">
        <f t="shared" si="0"/>
        <v>40500</v>
      </c>
      <c r="L44" t="str">
        <f t="shared" si="1"/>
        <v>Needs Improvement</v>
      </c>
    </row>
    <row r="45" spans="1:12" x14ac:dyDescent="0.3">
      <c r="A45" t="s">
        <v>51</v>
      </c>
      <c r="B45" t="s">
        <v>124</v>
      </c>
      <c r="C45" t="s">
        <v>182</v>
      </c>
      <c r="D45" t="s">
        <v>152</v>
      </c>
      <c r="E45" s="13">
        <v>65000</v>
      </c>
      <c r="F45" s="13">
        <v>1</v>
      </c>
      <c r="G45" s="13">
        <v>4</v>
      </c>
      <c r="H45" t="s">
        <v>164</v>
      </c>
      <c r="I45" s="13">
        <f>VLOOKUP(H45,'Training Programme Data'!$B$2:$D$6,3,FALSE)</f>
        <v>800</v>
      </c>
      <c r="J45" t="str">
        <f>VLOOKUP('Employee Data'!H45,'Training Programme Data'!$B$2:$C$6,2,FALSE)</f>
        <v>Project Management</v>
      </c>
      <c r="K45" s="13">
        <f t="shared" si="0"/>
        <v>65800</v>
      </c>
      <c r="L45" t="str">
        <f t="shared" si="1"/>
        <v>High Performer</v>
      </c>
    </row>
    <row r="46" spans="1:12" x14ac:dyDescent="0.3">
      <c r="A46" t="s">
        <v>52</v>
      </c>
      <c r="B46" t="s">
        <v>125</v>
      </c>
      <c r="C46" t="s">
        <v>183</v>
      </c>
      <c r="D46" t="s">
        <v>154</v>
      </c>
      <c r="E46" s="13">
        <v>30000</v>
      </c>
      <c r="F46" s="13">
        <v>8</v>
      </c>
      <c r="G46" s="13">
        <v>5</v>
      </c>
      <c r="H46" t="s">
        <v>163</v>
      </c>
      <c r="I46" s="13">
        <f>VLOOKUP(H46,'Training Programme Data'!$B$2:$D$6,3,FALSE)</f>
        <v>1000</v>
      </c>
      <c r="J46" t="str">
        <f>VLOOKUP('Employee Data'!H46,'Training Programme Data'!$B$2:$C$6,2,FALSE)</f>
        <v>Leadership</v>
      </c>
      <c r="K46" s="13">
        <f t="shared" si="0"/>
        <v>31000</v>
      </c>
      <c r="L46" t="str">
        <f t="shared" si="1"/>
        <v>High Performer</v>
      </c>
    </row>
    <row r="47" spans="1:12" x14ac:dyDescent="0.3">
      <c r="A47" t="s">
        <v>53</v>
      </c>
      <c r="B47" t="s">
        <v>126</v>
      </c>
      <c r="C47" t="s">
        <v>182</v>
      </c>
      <c r="D47" t="s">
        <v>158</v>
      </c>
      <c r="E47" s="13">
        <v>65000</v>
      </c>
      <c r="F47" s="13">
        <v>2</v>
      </c>
      <c r="G47" s="13">
        <v>1</v>
      </c>
      <c r="H47" t="s">
        <v>164</v>
      </c>
      <c r="I47" s="13">
        <f>VLOOKUP(H47,'Training Programme Data'!$B$2:$D$6,3,FALSE)</f>
        <v>800</v>
      </c>
      <c r="J47" t="str">
        <f>VLOOKUP('Employee Data'!H47,'Training Programme Data'!$B$2:$C$6,2,FALSE)</f>
        <v>Project Management</v>
      </c>
      <c r="K47" s="13">
        <f t="shared" si="0"/>
        <v>65800</v>
      </c>
      <c r="L47" t="str">
        <f t="shared" si="1"/>
        <v>Needs Improvement</v>
      </c>
    </row>
    <row r="48" spans="1:12" x14ac:dyDescent="0.3">
      <c r="A48" t="s">
        <v>54</v>
      </c>
      <c r="B48" t="s">
        <v>127</v>
      </c>
      <c r="C48" t="s">
        <v>182</v>
      </c>
      <c r="D48" t="s">
        <v>153</v>
      </c>
      <c r="E48" s="13">
        <v>25000</v>
      </c>
      <c r="F48" s="13">
        <v>8</v>
      </c>
      <c r="G48" s="13">
        <v>2</v>
      </c>
      <c r="H48" t="s">
        <v>163</v>
      </c>
      <c r="I48" s="13">
        <f>VLOOKUP(H48,'Training Programme Data'!$B$2:$D$6,3,FALSE)</f>
        <v>1000</v>
      </c>
      <c r="J48" t="str">
        <f>VLOOKUP('Employee Data'!H48,'Training Programme Data'!$B$2:$C$6,2,FALSE)</f>
        <v>Leadership</v>
      </c>
      <c r="K48" s="13">
        <f t="shared" si="0"/>
        <v>26000</v>
      </c>
      <c r="L48" t="str">
        <f t="shared" si="1"/>
        <v>Needs Improvement</v>
      </c>
    </row>
    <row r="49" spans="1:12" x14ac:dyDescent="0.3">
      <c r="A49" t="s">
        <v>55</v>
      </c>
      <c r="B49" t="s">
        <v>128</v>
      </c>
      <c r="C49" t="s">
        <v>182</v>
      </c>
      <c r="D49" t="s">
        <v>155</v>
      </c>
      <c r="E49" s="13">
        <v>25000</v>
      </c>
      <c r="F49" s="13">
        <v>7</v>
      </c>
      <c r="G49" s="13">
        <v>4</v>
      </c>
      <c r="H49" t="s">
        <v>163</v>
      </c>
      <c r="I49" s="13">
        <f>VLOOKUP(H49,'Training Programme Data'!$B$2:$D$6,3,FALSE)</f>
        <v>1000</v>
      </c>
      <c r="J49" t="str">
        <f>VLOOKUP('Employee Data'!H49,'Training Programme Data'!$B$2:$C$6,2,FALSE)</f>
        <v>Leadership</v>
      </c>
      <c r="K49" s="13">
        <f t="shared" si="0"/>
        <v>26000</v>
      </c>
      <c r="L49" t="str">
        <f t="shared" si="1"/>
        <v>High Performer</v>
      </c>
    </row>
    <row r="50" spans="1:12" x14ac:dyDescent="0.3">
      <c r="A50" t="s">
        <v>56</v>
      </c>
      <c r="B50" t="s">
        <v>185</v>
      </c>
      <c r="C50" t="s">
        <v>150</v>
      </c>
      <c r="D50" t="s">
        <v>153</v>
      </c>
      <c r="E50" s="13">
        <v>45000</v>
      </c>
      <c r="F50" s="13">
        <v>2</v>
      </c>
      <c r="G50" s="13">
        <v>2</v>
      </c>
      <c r="H50" t="s">
        <v>162</v>
      </c>
      <c r="I50" s="13">
        <f>VLOOKUP(H50,'Training Programme Data'!$B$2:$D$6,3,FALSE)</f>
        <v>600</v>
      </c>
      <c r="J50" t="str">
        <f>VLOOKUP('Employee Data'!H50,'Training Programme Data'!$B$2:$C$6,2,FALSE)</f>
        <v>Technical Tools</v>
      </c>
      <c r="K50" s="13">
        <f t="shared" si="0"/>
        <v>45600</v>
      </c>
      <c r="L50" t="str">
        <f t="shared" si="1"/>
        <v>Needs Improvement</v>
      </c>
    </row>
    <row r="51" spans="1:12" x14ac:dyDescent="0.3">
      <c r="A51" t="s">
        <v>57</v>
      </c>
      <c r="B51" t="s">
        <v>129</v>
      </c>
      <c r="C51" t="s">
        <v>184</v>
      </c>
      <c r="D51" t="s">
        <v>155</v>
      </c>
      <c r="E51" s="13">
        <v>50000</v>
      </c>
      <c r="F51" s="13">
        <v>6</v>
      </c>
      <c r="G51" s="13">
        <v>1</v>
      </c>
      <c r="H51" t="s">
        <v>162</v>
      </c>
      <c r="I51" s="13">
        <f>VLOOKUP(H51,'Training Programme Data'!$B$2:$D$6,3,FALSE)</f>
        <v>600</v>
      </c>
      <c r="J51" t="str">
        <f>VLOOKUP('Employee Data'!H51,'Training Programme Data'!$B$2:$C$6,2,FALSE)</f>
        <v>Technical Tools</v>
      </c>
      <c r="K51" s="13">
        <f t="shared" si="0"/>
        <v>50600</v>
      </c>
      <c r="L51" t="str">
        <f t="shared" si="1"/>
        <v>Needs Improvement</v>
      </c>
    </row>
    <row r="52" spans="1:12" x14ac:dyDescent="0.3">
      <c r="A52" t="s">
        <v>58</v>
      </c>
      <c r="B52" t="s">
        <v>186</v>
      </c>
      <c r="C52" t="s">
        <v>181</v>
      </c>
      <c r="D52" t="s">
        <v>152</v>
      </c>
      <c r="E52" s="13">
        <v>50000</v>
      </c>
      <c r="F52" s="13">
        <v>6</v>
      </c>
      <c r="G52" s="13">
        <v>2</v>
      </c>
      <c r="H52" t="s">
        <v>164</v>
      </c>
      <c r="I52" s="13">
        <f>VLOOKUP(H52,'Training Programme Data'!$B$2:$D$6,3,FALSE)</f>
        <v>800</v>
      </c>
      <c r="J52" t="str">
        <f>VLOOKUP('Employee Data'!H52,'Training Programme Data'!$B$2:$C$6,2,FALSE)</f>
        <v>Project Management</v>
      </c>
      <c r="K52" s="13">
        <f t="shared" si="0"/>
        <v>50800</v>
      </c>
      <c r="L52" t="str">
        <f t="shared" si="1"/>
        <v>Needs Improvement</v>
      </c>
    </row>
    <row r="53" spans="1:12" x14ac:dyDescent="0.3">
      <c r="A53" t="s">
        <v>59</v>
      </c>
      <c r="B53" t="s">
        <v>130</v>
      </c>
      <c r="C53" t="s">
        <v>150</v>
      </c>
      <c r="D53" t="s">
        <v>159</v>
      </c>
      <c r="E53" s="13">
        <v>35000</v>
      </c>
      <c r="F53" s="13">
        <v>3</v>
      </c>
      <c r="G53" s="13">
        <v>2</v>
      </c>
      <c r="H53" t="s">
        <v>162</v>
      </c>
      <c r="I53" s="13">
        <f>VLOOKUP(H53,'Training Programme Data'!$B$2:$D$6,3,FALSE)</f>
        <v>600</v>
      </c>
      <c r="J53" t="str">
        <f>VLOOKUP('Employee Data'!H53,'Training Programme Data'!$B$2:$C$6,2,FALSE)</f>
        <v>Technical Tools</v>
      </c>
      <c r="K53" s="13">
        <f t="shared" si="0"/>
        <v>35600</v>
      </c>
      <c r="L53" t="str">
        <f t="shared" si="1"/>
        <v>Needs Improvement</v>
      </c>
    </row>
    <row r="54" spans="1:12" x14ac:dyDescent="0.3">
      <c r="A54" t="s">
        <v>60</v>
      </c>
      <c r="B54" t="s">
        <v>131</v>
      </c>
      <c r="C54" t="s">
        <v>182</v>
      </c>
      <c r="D54" t="s">
        <v>156</v>
      </c>
      <c r="E54" s="13">
        <v>55000</v>
      </c>
      <c r="F54" s="13">
        <v>2</v>
      </c>
      <c r="G54" s="13">
        <v>3</v>
      </c>
      <c r="H54" t="s">
        <v>163</v>
      </c>
      <c r="I54" s="13">
        <f>VLOOKUP(H54,'Training Programme Data'!$B$2:$D$6,3,FALSE)</f>
        <v>1000</v>
      </c>
      <c r="J54" t="str">
        <f>VLOOKUP('Employee Data'!H54,'Training Programme Data'!$B$2:$C$6,2,FALSE)</f>
        <v>Leadership</v>
      </c>
      <c r="K54" s="13">
        <f t="shared" si="0"/>
        <v>56000</v>
      </c>
      <c r="L54" t="str">
        <f t="shared" si="1"/>
        <v>Satisfactory</v>
      </c>
    </row>
    <row r="55" spans="1:12" x14ac:dyDescent="0.3">
      <c r="A55" t="s">
        <v>61</v>
      </c>
      <c r="B55" t="s">
        <v>132</v>
      </c>
      <c r="C55" t="s">
        <v>183</v>
      </c>
      <c r="D55" t="s">
        <v>157</v>
      </c>
      <c r="E55" s="13">
        <v>65000</v>
      </c>
      <c r="F55" s="13">
        <v>1</v>
      </c>
      <c r="G55" s="13">
        <v>3</v>
      </c>
      <c r="H55" t="s">
        <v>162</v>
      </c>
      <c r="I55" s="13">
        <f>VLOOKUP(H55,'Training Programme Data'!$B$2:$D$6,3,FALSE)</f>
        <v>600</v>
      </c>
      <c r="J55" t="str">
        <f>VLOOKUP('Employee Data'!H55,'Training Programme Data'!$B$2:$C$6,2,FALSE)</f>
        <v>Technical Tools</v>
      </c>
      <c r="K55" s="13">
        <f t="shared" si="0"/>
        <v>65600</v>
      </c>
      <c r="L55" t="str">
        <f t="shared" si="1"/>
        <v>Satisfactory</v>
      </c>
    </row>
    <row r="56" spans="1:12" x14ac:dyDescent="0.3">
      <c r="A56" t="s">
        <v>62</v>
      </c>
      <c r="B56" t="s">
        <v>133</v>
      </c>
      <c r="C56" t="s">
        <v>182</v>
      </c>
      <c r="D56" t="s">
        <v>159</v>
      </c>
      <c r="E56" s="13">
        <v>60000</v>
      </c>
      <c r="F56" s="13">
        <v>6</v>
      </c>
      <c r="G56" s="13">
        <v>2</v>
      </c>
      <c r="H56" t="s">
        <v>161</v>
      </c>
      <c r="I56" s="13">
        <f>VLOOKUP(H56,'Training Programme Data'!$B$2:$D$6,3,FALSE)</f>
        <v>500</v>
      </c>
      <c r="J56" t="str">
        <f>VLOOKUP('Employee Data'!H56,'Training Programme Data'!$B$2:$C$6,2,FALSE)</f>
        <v>Technical</v>
      </c>
      <c r="K56" s="13">
        <f t="shared" si="0"/>
        <v>60500</v>
      </c>
      <c r="L56" t="str">
        <f t="shared" si="1"/>
        <v>Needs Improvement</v>
      </c>
    </row>
    <row r="57" spans="1:12" x14ac:dyDescent="0.3">
      <c r="A57" t="s">
        <v>63</v>
      </c>
      <c r="B57" t="s">
        <v>134</v>
      </c>
      <c r="C57" t="s">
        <v>184</v>
      </c>
      <c r="D57" t="s">
        <v>159</v>
      </c>
      <c r="E57" s="13">
        <v>50000</v>
      </c>
      <c r="F57" s="13">
        <v>5</v>
      </c>
      <c r="G57" s="13">
        <v>3</v>
      </c>
      <c r="H57" t="s">
        <v>162</v>
      </c>
      <c r="I57" s="13">
        <f>VLOOKUP(H57,'Training Programme Data'!$B$2:$D$6,3,FALSE)</f>
        <v>600</v>
      </c>
      <c r="J57" t="str">
        <f>VLOOKUP('Employee Data'!H57,'Training Programme Data'!$B$2:$C$6,2,FALSE)</f>
        <v>Technical Tools</v>
      </c>
      <c r="K57" s="13">
        <f t="shared" si="0"/>
        <v>50600</v>
      </c>
      <c r="L57" t="str">
        <f t="shared" si="1"/>
        <v>Satisfactory</v>
      </c>
    </row>
    <row r="58" spans="1:12" x14ac:dyDescent="0.3">
      <c r="A58" t="s">
        <v>64</v>
      </c>
      <c r="B58" t="s">
        <v>135</v>
      </c>
      <c r="C58" t="s">
        <v>182</v>
      </c>
      <c r="D58" t="s">
        <v>154</v>
      </c>
      <c r="E58" s="13">
        <v>60000</v>
      </c>
      <c r="F58" s="13">
        <v>9</v>
      </c>
      <c r="G58" s="13">
        <v>4</v>
      </c>
      <c r="H58" t="s">
        <v>161</v>
      </c>
      <c r="I58" s="13">
        <f>VLOOKUP(H58,'Training Programme Data'!$B$2:$D$6,3,FALSE)</f>
        <v>500</v>
      </c>
      <c r="J58" t="str">
        <f>VLOOKUP('Employee Data'!H58,'Training Programme Data'!$B$2:$C$6,2,FALSE)</f>
        <v>Technical</v>
      </c>
      <c r="K58" s="13">
        <f t="shared" si="0"/>
        <v>60500</v>
      </c>
      <c r="L58" t="str">
        <f t="shared" si="1"/>
        <v>High Performer</v>
      </c>
    </row>
    <row r="59" spans="1:12" x14ac:dyDescent="0.3">
      <c r="A59" t="s">
        <v>65</v>
      </c>
      <c r="B59" t="s">
        <v>136</v>
      </c>
      <c r="C59" t="s">
        <v>183</v>
      </c>
      <c r="D59" t="s">
        <v>156</v>
      </c>
      <c r="E59" s="13">
        <v>45000</v>
      </c>
      <c r="F59" s="13">
        <v>1</v>
      </c>
      <c r="G59" s="13">
        <v>1</v>
      </c>
      <c r="H59" t="s">
        <v>162</v>
      </c>
      <c r="I59" s="13">
        <f>VLOOKUP(H59,'Training Programme Data'!$B$2:$D$6,3,FALSE)</f>
        <v>600</v>
      </c>
      <c r="J59" t="str">
        <f>VLOOKUP('Employee Data'!H59,'Training Programme Data'!$B$2:$C$6,2,FALSE)</f>
        <v>Technical Tools</v>
      </c>
      <c r="K59" s="13">
        <f t="shared" si="0"/>
        <v>45600</v>
      </c>
      <c r="L59" t="str">
        <f t="shared" si="1"/>
        <v>Needs Improvement</v>
      </c>
    </row>
    <row r="60" spans="1:12" x14ac:dyDescent="0.3">
      <c r="A60" t="s">
        <v>66</v>
      </c>
      <c r="B60" t="s">
        <v>137</v>
      </c>
      <c r="C60" t="s">
        <v>184</v>
      </c>
      <c r="D60" t="s">
        <v>151</v>
      </c>
      <c r="E60" s="13">
        <v>60000</v>
      </c>
      <c r="F60" s="13">
        <v>7</v>
      </c>
      <c r="G60" s="13">
        <v>2</v>
      </c>
      <c r="H60" t="s">
        <v>161</v>
      </c>
      <c r="I60" s="13">
        <f>VLOOKUP(H60,'Training Programme Data'!$B$2:$D$6,3,FALSE)</f>
        <v>500</v>
      </c>
      <c r="J60" t="str">
        <f>VLOOKUP('Employee Data'!H60,'Training Programme Data'!$B$2:$C$6,2,FALSE)</f>
        <v>Technical</v>
      </c>
      <c r="K60" s="13">
        <f t="shared" si="0"/>
        <v>60500</v>
      </c>
      <c r="L60" t="str">
        <f t="shared" si="1"/>
        <v>Needs Improvement</v>
      </c>
    </row>
    <row r="61" spans="1:12" x14ac:dyDescent="0.3">
      <c r="A61" t="s">
        <v>67</v>
      </c>
      <c r="B61" t="s">
        <v>187</v>
      </c>
      <c r="C61" t="s">
        <v>182</v>
      </c>
      <c r="D61" t="s">
        <v>159</v>
      </c>
      <c r="E61" s="13">
        <v>40000</v>
      </c>
      <c r="F61" s="13">
        <v>5</v>
      </c>
      <c r="G61" s="13">
        <v>4</v>
      </c>
      <c r="H61" t="s">
        <v>164</v>
      </c>
      <c r="I61" s="13">
        <f>VLOOKUP(H61,'Training Programme Data'!$B$2:$D$6,3,FALSE)</f>
        <v>800</v>
      </c>
      <c r="J61" t="str">
        <f>VLOOKUP('Employee Data'!H61,'Training Programme Data'!$B$2:$C$6,2,FALSE)</f>
        <v>Project Management</v>
      </c>
      <c r="K61" s="13">
        <f t="shared" si="0"/>
        <v>40800</v>
      </c>
      <c r="L61" t="str">
        <f t="shared" si="1"/>
        <v>High Performer</v>
      </c>
    </row>
    <row r="62" spans="1:12" x14ac:dyDescent="0.3">
      <c r="A62" t="s">
        <v>68</v>
      </c>
      <c r="B62" t="s">
        <v>138</v>
      </c>
      <c r="C62" t="s">
        <v>184</v>
      </c>
      <c r="D62" t="s">
        <v>154</v>
      </c>
      <c r="E62" s="13">
        <v>60000</v>
      </c>
      <c r="F62" s="13">
        <v>5</v>
      </c>
      <c r="G62" s="13">
        <v>4</v>
      </c>
      <c r="H62" t="s">
        <v>164</v>
      </c>
      <c r="I62" s="13">
        <f>VLOOKUP(H62,'Training Programme Data'!$B$2:$D$6,3,FALSE)</f>
        <v>800</v>
      </c>
      <c r="J62" t="str">
        <f>VLOOKUP('Employee Data'!H62,'Training Programme Data'!$B$2:$C$6,2,FALSE)</f>
        <v>Project Management</v>
      </c>
      <c r="K62" s="13">
        <f t="shared" si="0"/>
        <v>60800</v>
      </c>
      <c r="L62" t="str">
        <f t="shared" si="1"/>
        <v>High Performer</v>
      </c>
    </row>
    <row r="63" spans="1:12" x14ac:dyDescent="0.3">
      <c r="A63" t="s">
        <v>69</v>
      </c>
      <c r="B63" t="s">
        <v>139</v>
      </c>
      <c r="C63" t="s">
        <v>181</v>
      </c>
      <c r="D63" t="s">
        <v>160</v>
      </c>
      <c r="E63" s="13">
        <v>30000</v>
      </c>
      <c r="F63" s="13">
        <v>2</v>
      </c>
      <c r="G63" s="13">
        <v>3</v>
      </c>
      <c r="H63" t="s">
        <v>163</v>
      </c>
      <c r="I63" s="13">
        <f>VLOOKUP(H63,'Training Programme Data'!$B$2:$D$6,3,FALSE)</f>
        <v>1000</v>
      </c>
      <c r="J63" t="str">
        <f>VLOOKUP('Employee Data'!H63,'Training Programme Data'!$B$2:$C$6,2,FALSE)</f>
        <v>Leadership</v>
      </c>
      <c r="K63" s="13">
        <f t="shared" si="0"/>
        <v>31000</v>
      </c>
      <c r="L63" t="str">
        <f t="shared" si="1"/>
        <v>Satisfactory</v>
      </c>
    </row>
    <row r="64" spans="1:12" x14ac:dyDescent="0.3">
      <c r="A64" t="s">
        <v>70</v>
      </c>
      <c r="B64" t="s">
        <v>188</v>
      </c>
      <c r="C64" t="s">
        <v>181</v>
      </c>
      <c r="D64" t="s">
        <v>154</v>
      </c>
      <c r="E64" s="13">
        <v>45000</v>
      </c>
      <c r="F64" s="13">
        <v>3</v>
      </c>
      <c r="G64" s="13">
        <v>3</v>
      </c>
      <c r="H64" t="s">
        <v>162</v>
      </c>
      <c r="I64" s="13">
        <f>VLOOKUP(H64,'Training Programme Data'!$B$2:$D$6,3,FALSE)</f>
        <v>600</v>
      </c>
      <c r="J64" t="str">
        <f>VLOOKUP('Employee Data'!H64,'Training Programme Data'!$B$2:$C$6,2,FALSE)</f>
        <v>Technical Tools</v>
      </c>
      <c r="K64" s="13">
        <f t="shared" si="0"/>
        <v>45600</v>
      </c>
      <c r="L64" t="str">
        <f t="shared" si="1"/>
        <v>Satisfactory</v>
      </c>
    </row>
    <row r="65" spans="1:12" x14ac:dyDescent="0.3">
      <c r="A65" t="s">
        <v>71</v>
      </c>
      <c r="B65" t="s">
        <v>140</v>
      </c>
      <c r="C65" t="s">
        <v>182</v>
      </c>
      <c r="D65" t="s">
        <v>152</v>
      </c>
      <c r="E65" s="13">
        <v>65000</v>
      </c>
      <c r="F65" s="13">
        <v>7</v>
      </c>
      <c r="G65" s="13">
        <v>1</v>
      </c>
      <c r="H65" t="s">
        <v>161</v>
      </c>
      <c r="I65" s="13">
        <f>VLOOKUP(H65,'Training Programme Data'!$B$2:$D$6,3,FALSE)</f>
        <v>500</v>
      </c>
      <c r="J65" t="str">
        <f>VLOOKUP('Employee Data'!H65,'Training Programme Data'!$B$2:$C$6,2,FALSE)</f>
        <v>Technical</v>
      </c>
      <c r="K65" s="13">
        <f t="shared" si="0"/>
        <v>65500</v>
      </c>
      <c r="L65" t="str">
        <f t="shared" si="1"/>
        <v>Needs Improvement</v>
      </c>
    </row>
    <row r="66" spans="1:12" x14ac:dyDescent="0.3">
      <c r="A66" t="s">
        <v>72</v>
      </c>
      <c r="B66" t="s">
        <v>141</v>
      </c>
      <c r="C66" t="s">
        <v>184</v>
      </c>
      <c r="D66" t="s">
        <v>156</v>
      </c>
      <c r="E66" s="13">
        <v>40000</v>
      </c>
      <c r="F66" s="13">
        <v>6</v>
      </c>
      <c r="G66" s="13">
        <v>3</v>
      </c>
      <c r="H66" t="s">
        <v>163</v>
      </c>
      <c r="I66" s="13">
        <f>VLOOKUP(H66,'Training Programme Data'!$B$2:$D$6,3,FALSE)</f>
        <v>1000</v>
      </c>
      <c r="J66" t="str">
        <f>VLOOKUP('Employee Data'!H66,'Training Programme Data'!$B$2:$C$6,2,FALSE)</f>
        <v>Leadership</v>
      </c>
      <c r="K66" s="13">
        <f t="shared" ref="K66:K75" si="2">E66+I66</f>
        <v>41000</v>
      </c>
      <c r="L66" t="str">
        <f t="shared" ref="L66:L75" si="3">IF(OR(G66=4,G66=5),"High Performer",IF(OR(G66=1,G66=2),"Needs Improvement","Satisfactory"))</f>
        <v>Satisfactory</v>
      </c>
    </row>
    <row r="67" spans="1:12" x14ac:dyDescent="0.3">
      <c r="A67" t="s">
        <v>73</v>
      </c>
      <c r="B67" t="s">
        <v>189</v>
      </c>
      <c r="C67" t="s">
        <v>183</v>
      </c>
      <c r="D67" t="s">
        <v>151</v>
      </c>
      <c r="E67" s="13">
        <v>50000</v>
      </c>
      <c r="F67" s="13">
        <v>2</v>
      </c>
      <c r="G67" s="13">
        <v>3</v>
      </c>
      <c r="H67" t="s">
        <v>163</v>
      </c>
      <c r="I67" s="13">
        <f>VLOOKUP(H67,'Training Programme Data'!$B$2:$D$6,3,FALSE)</f>
        <v>1000</v>
      </c>
      <c r="J67" t="str">
        <f>VLOOKUP('Employee Data'!H67,'Training Programme Data'!$B$2:$C$6,2,FALSE)</f>
        <v>Leadership</v>
      </c>
      <c r="K67" s="13">
        <f t="shared" si="2"/>
        <v>51000</v>
      </c>
      <c r="L67" t="str">
        <f t="shared" si="3"/>
        <v>Satisfactory</v>
      </c>
    </row>
    <row r="68" spans="1:12" x14ac:dyDescent="0.3">
      <c r="A68" t="s">
        <v>74</v>
      </c>
      <c r="B68" t="s">
        <v>142</v>
      </c>
      <c r="C68" t="s">
        <v>182</v>
      </c>
      <c r="D68" t="s">
        <v>157</v>
      </c>
      <c r="E68" s="13">
        <v>25000</v>
      </c>
      <c r="F68" s="13">
        <v>6</v>
      </c>
      <c r="G68" s="13">
        <v>2</v>
      </c>
      <c r="H68" t="s">
        <v>161</v>
      </c>
      <c r="I68" s="13">
        <f>VLOOKUP(H68,'Training Programme Data'!$B$2:$D$6,3,FALSE)</f>
        <v>500</v>
      </c>
      <c r="J68" t="str">
        <f>VLOOKUP('Employee Data'!H68,'Training Programme Data'!$B$2:$C$6,2,FALSE)</f>
        <v>Technical</v>
      </c>
      <c r="K68" s="13">
        <f t="shared" si="2"/>
        <v>25500</v>
      </c>
      <c r="L68" t="str">
        <f t="shared" si="3"/>
        <v>Needs Improvement</v>
      </c>
    </row>
    <row r="69" spans="1:12" x14ac:dyDescent="0.3">
      <c r="A69" t="s">
        <v>75</v>
      </c>
      <c r="B69" t="s">
        <v>143</v>
      </c>
      <c r="C69" t="s">
        <v>181</v>
      </c>
      <c r="D69" t="s">
        <v>155</v>
      </c>
      <c r="E69" s="13">
        <v>65000</v>
      </c>
      <c r="F69" s="13">
        <v>2</v>
      </c>
      <c r="G69" s="13">
        <v>2</v>
      </c>
      <c r="H69" t="s">
        <v>164</v>
      </c>
      <c r="I69" s="13">
        <f>VLOOKUP(H69,'Training Programme Data'!$B$2:$D$6,3,FALSE)</f>
        <v>800</v>
      </c>
      <c r="J69" t="str">
        <f>VLOOKUP('Employee Data'!H69,'Training Programme Data'!$B$2:$C$6,2,FALSE)</f>
        <v>Project Management</v>
      </c>
      <c r="K69" s="13">
        <f t="shared" si="2"/>
        <v>65800</v>
      </c>
      <c r="L69" t="str">
        <f t="shared" si="3"/>
        <v>Needs Improvement</v>
      </c>
    </row>
    <row r="70" spans="1:12" x14ac:dyDescent="0.3">
      <c r="A70" t="s">
        <v>76</v>
      </c>
      <c r="B70" t="s">
        <v>144</v>
      </c>
      <c r="C70" t="s">
        <v>181</v>
      </c>
      <c r="D70" t="s">
        <v>156</v>
      </c>
      <c r="E70" s="13">
        <v>25000</v>
      </c>
      <c r="F70" s="13">
        <v>2</v>
      </c>
      <c r="G70" s="13">
        <v>2</v>
      </c>
      <c r="H70" t="s">
        <v>164</v>
      </c>
      <c r="I70" s="13">
        <f>VLOOKUP(H70,'Training Programme Data'!$B$2:$D$6,3,FALSE)</f>
        <v>800</v>
      </c>
      <c r="J70" t="str">
        <f>VLOOKUP('Employee Data'!H70,'Training Programme Data'!$B$2:$C$6,2,FALSE)</f>
        <v>Project Management</v>
      </c>
      <c r="K70" s="13">
        <f t="shared" si="2"/>
        <v>25800</v>
      </c>
      <c r="L70" t="str">
        <f t="shared" si="3"/>
        <v>Needs Improvement</v>
      </c>
    </row>
    <row r="71" spans="1:12" x14ac:dyDescent="0.3">
      <c r="A71" t="s">
        <v>77</v>
      </c>
      <c r="B71" t="s">
        <v>145</v>
      </c>
      <c r="C71" t="s">
        <v>182</v>
      </c>
      <c r="D71" t="s">
        <v>154</v>
      </c>
      <c r="E71" s="13">
        <v>45000</v>
      </c>
      <c r="F71" s="13">
        <v>2</v>
      </c>
      <c r="G71" s="13">
        <v>1</v>
      </c>
      <c r="H71" t="s">
        <v>164</v>
      </c>
      <c r="I71" s="13">
        <f>VLOOKUP(H71,'Training Programme Data'!$B$2:$D$6,3,FALSE)</f>
        <v>800</v>
      </c>
      <c r="J71" t="str">
        <f>VLOOKUP('Employee Data'!H71,'Training Programme Data'!$B$2:$C$6,2,FALSE)</f>
        <v>Project Management</v>
      </c>
      <c r="K71" s="13">
        <f t="shared" si="2"/>
        <v>45800</v>
      </c>
      <c r="L71" t="str">
        <f t="shared" si="3"/>
        <v>Needs Improvement</v>
      </c>
    </row>
    <row r="72" spans="1:12" x14ac:dyDescent="0.3">
      <c r="A72" t="s">
        <v>78</v>
      </c>
      <c r="B72" t="s">
        <v>146</v>
      </c>
      <c r="C72" t="s">
        <v>184</v>
      </c>
      <c r="D72" t="s">
        <v>155</v>
      </c>
      <c r="E72" s="13">
        <v>40000</v>
      </c>
      <c r="F72" s="13">
        <v>3</v>
      </c>
      <c r="G72" s="13">
        <v>2</v>
      </c>
      <c r="H72" t="s">
        <v>164</v>
      </c>
      <c r="I72" s="13">
        <f>VLOOKUP(H72,'Training Programme Data'!$B$2:$D$6,3,FALSE)</f>
        <v>800</v>
      </c>
      <c r="J72" t="str">
        <f>VLOOKUP('Employee Data'!H72,'Training Programme Data'!$B$2:$C$6,2,FALSE)</f>
        <v>Project Management</v>
      </c>
      <c r="K72" s="13">
        <f t="shared" si="2"/>
        <v>40800</v>
      </c>
      <c r="L72" t="str">
        <f t="shared" si="3"/>
        <v>Needs Improvement</v>
      </c>
    </row>
    <row r="73" spans="1:12" x14ac:dyDescent="0.3">
      <c r="A73" t="s">
        <v>79</v>
      </c>
      <c r="B73" t="s">
        <v>147</v>
      </c>
      <c r="C73" t="s">
        <v>181</v>
      </c>
      <c r="D73" t="s">
        <v>157</v>
      </c>
      <c r="E73" s="13">
        <v>35000</v>
      </c>
      <c r="F73" s="13">
        <v>2</v>
      </c>
      <c r="G73" s="13">
        <v>2</v>
      </c>
      <c r="H73" t="s">
        <v>162</v>
      </c>
      <c r="I73" s="13">
        <f>VLOOKUP(H73,'Training Programme Data'!$B$2:$D$6,3,FALSE)</f>
        <v>600</v>
      </c>
      <c r="J73" t="str">
        <f>VLOOKUP('Employee Data'!H73,'Training Programme Data'!$B$2:$C$6,2,FALSE)</f>
        <v>Technical Tools</v>
      </c>
      <c r="K73" s="13">
        <f t="shared" si="2"/>
        <v>35600</v>
      </c>
      <c r="L73" t="str">
        <f t="shared" si="3"/>
        <v>Needs Improvement</v>
      </c>
    </row>
    <row r="74" spans="1:12" x14ac:dyDescent="0.3">
      <c r="A74" t="s">
        <v>80</v>
      </c>
      <c r="B74" t="s">
        <v>148</v>
      </c>
      <c r="C74" t="s">
        <v>184</v>
      </c>
      <c r="D74" t="s">
        <v>160</v>
      </c>
      <c r="E74" s="13">
        <v>50000</v>
      </c>
      <c r="F74" s="13">
        <v>4</v>
      </c>
      <c r="G74" s="13">
        <v>2</v>
      </c>
      <c r="H74" t="s">
        <v>164</v>
      </c>
      <c r="I74" s="13">
        <f>VLOOKUP(H74,'Training Programme Data'!$B$2:$D$6,3,FALSE)</f>
        <v>800</v>
      </c>
      <c r="J74" t="str">
        <f>VLOOKUP('Employee Data'!H74,'Training Programme Data'!$B$2:$C$6,2,FALSE)</f>
        <v>Project Management</v>
      </c>
      <c r="K74" s="13">
        <f t="shared" si="2"/>
        <v>50800</v>
      </c>
      <c r="L74" t="str">
        <f t="shared" si="3"/>
        <v>Needs Improvement</v>
      </c>
    </row>
    <row r="75" spans="1:12" x14ac:dyDescent="0.3">
      <c r="A75" t="s">
        <v>81</v>
      </c>
      <c r="B75" t="s">
        <v>149</v>
      </c>
      <c r="C75" t="s">
        <v>181</v>
      </c>
      <c r="D75" t="s">
        <v>157</v>
      </c>
      <c r="E75" s="13">
        <v>30000</v>
      </c>
      <c r="F75" s="13">
        <v>9</v>
      </c>
      <c r="G75" s="13">
        <v>1</v>
      </c>
      <c r="H75" t="s">
        <v>162</v>
      </c>
      <c r="I75" s="13">
        <f>VLOOKUP(H75,'Training Programme Data'!$B$2:$D$6,3,FALSE)</f>
        <v>600</v>
      </c>
      <c r="J75" t="str">
        <f>VLOOKUP('Employee Data'!H75,'Training Programme Data'!$B$2:$C$6,2,FALSE)</f>
        <v>Technical Tools</v>
      </c>
      <c r="K75" s="13">
        <f t="shared" si="2"/>
        <v>30600</v>
      </c>
      <c r="L75" t="str">
        <f t="shared" si="3"/>
        <v>Needs Improvement</v>
      </c>
    </row>
  </sheetData>
  <autoFilter ref="C1:C75" xr:uid="{00000000-0001-0000-0000-000000000000}"/>
  <conditionalFormatting sqref="A1:A1048576">
    <cfRule type="duplicateValues" dxfId="9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C3E5-E7D7-4020-A7FF-BB65DA81E8FD}">
  <dimension ref="A1:D6"/>
  <sheetViews>
    <sheetView workbookViewId="0">
      <selection activeCell="B1" sqref="B1:B1048576"/>
    </sheetView>
  </sheetViews>
  <sheetFormatPr defaultRowHeight="14.4" x14ac:dyDescent="0.3"/>
  <cols>
    <col min="1" max="1" width="16.33203125" customWidth="1"/>
    <col min="2" max="2" width="17.44140625" customWidth="1"/>
    <col min="3" max="3" width="20" style="16" customWidth="1"/>
    <col min="4" max="4" width="25.44140625" bestFit="1" customWidth="1"/>
  </cols>
  <sheetData>
    <row r="1" spans="1:4" x14ac:dyDescent="0.3">
      <c r="A1" s="1" t="s">
        <v>2</v>
      </c>
      <c r="B1" s="1" t="s">
        <v>194</v>
      </c>
      <c r="C1" s="15" t="s">
        <v>195</v>
      </c>
      <c r="D1" s="1" t="s">
        <v>196</v>
      </c>
    </row>
    <row r="2" spans="1:4" x14ac:dyDescent="0.3">
      <c r="A2" t="s">
        <v>181</v>
      </c>
      <c r="B2" s="4">
        <f>COUNTIF('Employee Data'!A2:C75,A2)</f>
        <v>19</v>
      </c>
      <c r="C2" s="16">
        <f>ROUND(AVERAGEIF('Employee Data'!C:C,Summary!A2,'Employee Data'!E:E),0)</f>
        <v>40789</v>
      </c>
      <c r="D2" s="4">
        <f>ROUND(AVERAGEIF('Employee Data'!C:C,Summary!A2,'Employee Data'!G:G),0)</f>
        <v>2</v>
      </c>
    </row>
    <row r="3" spans="1:4" x14ac:dyDescent="0.3">
      <c r="A3" t="s">
        <v>182</v>
      </c>
      <c r="B3" s="4">
        <f>COUNTIF('Employee Data'!A3:C76,A3)</f>
        <v>21</v>
      </c>
      <c r="C3" s="16">
        <f>ROUND(AVERAGEIF('Employee Data'!C:C,Summary!A3,'Employee Data'!E:E),0)</f>
        <v>46667</v>
      </c>
      <c r="D3" s="4">
        <f>ROUND(AVERAGEIF('Employee Data'!C:C,Summary!A3,'Employee Data'!G:G),0)</f>
        <v>2</v>
      </c>
    </row>
    <row r="4" spans="1:4" x14ac:dyDescent="0.3">
      <c r="A4" t="s">
        <v>183</v>
      </c>
      <c r="B4" s="4">
        <f>COUNTIF('Employee Data'!A4:C77,A4)</f>
        <v>11</v>
      </c>
      <c r="C4" s="16">
        <f>ROUND(AVERAGEIF('Employee Data'!C:C,Summary!A4,'Employee Data'!E:E),0)</f>
        <v>43182</v>
      </c>
      <c r="D4" s="4">
        <f>ROUND(AVERAGEIF('Employee Data'!C:C,Summary!A4,'Employee Data'!G:G),0)</f>
        <v>3</v>
      </c>
    </row>
    <row r="5" spans="1:4" x14ac:dyDescent="0.3">
      <c r="A5" t="s">
        <v>150</v>
      </c>
      <c r="B5" s="4">
        <f>COUNTIF('Employee Data'!A5:C78,A5)</f>
        <v>6</v>
      </c>
      <c r="C5" s="16">
        <f>ROUND(AVERAGEIF('Employee Data'!C:C,Summary!A5,'Employee Data'!E:E),0)</f>
        <v>45833</v>
      </c>
      <c r="D5" s="4">
        <f>ROUND(AVERAGEIF('Employee Data'!C:C,Summary!A5,'Employee Data'!G:G),0)</f>
        <v>2</v>
      </c>
    </row>
    <row r="6" spans="1:4" x14ac:dyDescent="0.3">
      <c r="A6" t="s">
        <v>184</v>
      </c>
      <c r="B6" s="4">
        <f>COUNTIF('Employee Data'!A6:C79,A6)</f>
        <v>17</v>
      </c>
      <c r="C6" s="16">
        <f>ROUND(AVERAGEIF('Employee Data'!C:C,Summary!A6,'Employee Data'!E:E),0)</f>
        <v>47941</v>
      </c>
      <c r="D6" s="4">
        <f>ROUND(AVERAGEIF('Employee Data'!C:C,Summary!A6,'Employee Data'!G:G),0)</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C1" sqref="C1"/>
    </sheetView>
  </sheetViews>
  <sheetFormatPr defaultRowHeight="14.4" x14ac:dyDescent="0.3"/>
  <cols>
    <col min="1" max="1" width="9" bestFit="1" customWidth="1"/>
    <col min="2" max="2" width="22.6640625" bestFit="1" customWidth="1"/>
    <col min="3" max="3" width="18.21875" bestFit="1" customWidth="1"/>
    <col min="4" max="4" width="7.44140625" bestFit="1" customWidth="1"/>
    <col min="5" max="5" width="14.21875" bestFit="1" customWidth="1"/>
  </cols>
  <sheetData>
    <row r="1" spans="1:5" x14ac:dyDescent="0.3">
      <c r="A1" s="1" t="s">
        <v>165</v>
      </c>
      <c r="B1" s="1" t="s">
        <v>166</v>
      </c>
      <c r="C1" s="1" t="s">
        <v>167</v>
      </c>
      <c r="D1" s="1" t="s">
        <v>168</v>
      </c>
      <c r="E1" s="1" t="s">
        <v>169</v>
      </c>
    </row>
    <row r="2" spans="1:5" x14ac:dyDescent="0.3">
      <c r="A2" t="s">
        <v>170</v>
      </c>
      <c r="B2" t="s">
        <v>161</v>
      </c>
      <c r="C2" t="s">
        <v>176</v>
      </c>
      <c r="D2">
        <v>500</v>
      </c>
      <c r="E2">
        <v>2</v>
      </c>
    </row>
    <row r="3" spans="1:5" x14ac:dyDescent="0.3">
      <c r="A3" t="s">
        <v>171</v>
      </c>
      <c r="B3" t="s">
        <v>164</v>
      </c>
      <c r="C3" t="s">
        <v>180</v>
      </c>
      <c r="D3">
        <v>800</v>
      </c>
      <c r="E3">
        <v>3</v>
      </c>
    </row>
    <row r="4" spans="1:5" x14ac:dyDescent="0.3">
      <c r="A4" t="s">
        <v>172</v>
      </c>
      <c r="B4" t="s">
        <v>163</v>
      </c>
      <c r="C4" t="s">
        <v>177</v>
      </c>
      <c r="D4">
        <v>1000</v>
      </c>
      <c r="E4">
        <v>3</v>
      </c>
    </row>
    <row r="5" spans="1:5" x14ac:dyDescent="0.3">
      <c r="A5" t="s">
        <v>173</v>
      </c>
      <c r="B5" t="s">
        <v>162</v>
      </c>
      <c r="C5" t="s">
        <v>179</v>
      </c>
      <c r="D5">
        <v>600</v>
      </c>
      <c r="E5">
        <v>2</v>
      </c>
    </row>
    <row r="6" spans="1:5" x14ac:dyDescent="0.3">
      <c r="A6" t="s">
        <v>174</v>
      </c>
      <c r="B6" t="s">
        <v>175</v>
      </c>
      <c r="C6" t="s">
        <v>178</v>
      </c>
      <c r="D6">
        <v>700</v>
      </c>
      <c r="E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Summary</vt:lpstr>
      <vt:lpstr>Dashboard</vt:lpstr>
      <vt:lpstr>Employee Data</vt:lpstr>
      <vt:lpstr>Summary</vt:lpstr>
      <vt:lpstr>Training Programme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Zemira Arulraj</dc:creator>
  <cp:lastModifiedBy>Zemira Arulraj</cp:lastModifiedBy>
  <dcterms:created xsi:type="dcterms:W3CDTF">2024-12-02T07:45:41Z</dcterms:created>
  <dcterms:modified xsi:type="dcterms:W3CDTF">2025-04-17T04:39:03Z</dcterms:modified>
</cp:coreProperties>
</file>