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8_{DDC2471D-A56D-49E0-BFDB-553E073C940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Q7" i="1"/>
  <c r="T14" i="1" l="1"/>
  <c r="W14" i="1" s="1"/>
  <c r="T13" i="1" l="1"/>
  <c r="W13" i="1" s="1"/>
  <c r="T11" i="1"/>
  <c r="W11" i="1" s="1"/>
  <c r="T8" i="1" l="1"/>
  <c r="W8" i="1" l="1"/>
  <c r="G8" i="1" l="1"/>
  <c r="L8" i="1" s="1"/>
  <c r="M8" i="1" l="1"/>
  <c r="K8" i="1"/>
  <c r="J8" i="1"/>
  <c r="H8" i="1"/>
  <c r="W10" i="1"/>
  <c r="N8" i="1" l="1"/>
  <c r="I8" i="1"/>
  <c r="P8" i="1" s="1"/>
  <c r="W12" i="1" l="1"/>
</calcChain>
</file>

<file path=xl/sharedStrings.xml><?xml version="1.0" encoding="utf-8"?>
<sst xmlns="http://schemas.openxmlformats.org/spreadsheetml/2006/main" count="36" uniqueCount="35">
  <si>
    <t>Amount</t>
  </si>
  <si>
    <t>PAYMENT NOTE No.</t>
  </si>
  <si>
    <t>UTR</t>
  </si>
  <si>
    <t>SD (5%)</t>
  </si>
  <si>
    <t>Advance paid</t>
  </si>
  <si>
    <t>Hold Amount for quantity more than DPR</t>
  </si>
  <si>
    <t>M/s Parveen kumar thekedar</t>
  </si>
  <si>
    <t xml:space="preserve">Rohana khurd Village Pipe laying work </t>
  </si>
  <si>
    <t>28-02-2023 NEFT/AXISP00366230052/RIUP22/2357/PRAVEEN KUMAR T 49500.00</t>
  </si>
  <si>
    <t>RIUP22/2357</t>
  </si>
  <si>
    <t>24-03-2023 NEFT/AXISP00373948498/RIUP22/2564/PRAVEEN KUMAR T 87582.00</t>
  </si>
  <si>
    <t>RIUP22/2564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</si>
  <si>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</si>
  <si>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</si>
  <si>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</si>
  <si>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</si>
  <si>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</si>
  <si>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</si>
  <si>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</si>
  <si>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</si>
  <si>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</si>
  <si>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</si>
  <si>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</si>
  <si>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Subcontractor:</t>
  </si>
  <si>
    <t>State:</t>
  </si>
  <si>
    <t>Uttar Pradesh</t>
  </si>
  <si>
    <t>District:</t>
  </si>
  <si>
    <t>Muzaffarnager</t>
  </si>
  <si>
    <t>Block: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</si>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</sst>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25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0" fontId="3" fillId="2" borderId="9" xfId="0" quotePrefix="1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43" fontId="5" fillId="2" borderId="4" xfId="1" applyNumberFormat="1" applyFont="1" applyFill="1" applyBorder="1" applyAlignment="1">
      <alignment vertical="center"/>
    </xf>
    <xf numFmtId="165" fontId="3" fillId="2" borderId="2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9" xfId="1" applyNumberFormat="1" applyFont="1" applyFill="1" applyBorder="1" applyAlignment="1">
      <alignment vertical="center"/>
    </xf>
    <xf numFmtId="43" fontId="3" fillId="3" borderId="29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14" fontId="6" fillId="2" borderId="35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64" fontId="7" fillId="2" borderId="35" xfId="1" applyFont="1" applyFill="1" applyBorder="1" applyAlignment="1">
      <alignment horizontal="center" vertical="center"/>
    </xf>
    <xf numFmtId="164" fontId="6" fillId="2" borderId="35" xfId="1" applyFont="1" applyFill="1" applyBorder="1" applyAlignment="1">
      <alignment horizontal="center" vertical="center"/>
    </xf>
    <xf numFmtId="0" fontId="6" fillId="0" borderId="0" xfId="0" applyFont="1"/>
    <xf numFmtId="164" fontId="2" fillId="2" borderId="0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zoomScale="80" zoomScaleNormal="80" workbookViewId="0">
      <selection activeCell="D11" sqref="D11"/>
    </sheetView>
  </sheetViews>
  <sheetFormatPr defaultColWidth="9" defaultRowHeight="15" x14ac:dyDescent="0.25"/>
  <cols>
    <col min="1" max="1" width="13" style="11" customWidth="1"/>
    <col min="2" max="2" width="30" style="11" customWidth="1"/>
    <col min="3" max="3" width="13.42578125" style="11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51" customWidth="1"/>
    <col min="9" max="9" width="13.42578125" style="51" customWidth="1"/>
    <col min="10" max="10" width="10.7109375" style="11" bestFit="1" customWidth="1"/>
    <col min="11" max="11" width="10.42578125" style="11" bestFit="1" customWidth="1"/>
    <col min="12" max="13" width="10.42578125" style="11" customWidth="1"/>
    <col min="14" max="14" width="14.85546875" style="11" customWidth="1"/>
    <col min="15" max="15" width="13.42578125" style="11" customWidth="1"/>
    <col min="16" max="16" width="14.85546875" style="11" customWidth="1"/>
    <col min="17" max="17" width="8.42578125" style="11" customWidth="1"/>
    <col min="18" max="18" width="21.7109375" style="11" bestFit="1" customWidth="1"/>
    <col min="19" max="19" width="12.7109375" style="11" bestFit="1" customWidth="1"/>
    <col min="20" max="20" width="14.5703125" style="11" bestFit="1" customWidth="1"/>
    <col min="21" max="22" width="14.5703125" style="11" customWidth="1"/>
    <col min="23" max="23" width="19.140625" style="11" bestFit="1" customWidth="1"/>
    <col min="24" max="24" width="84.140625" style="11" bestFit="1" customWidth="1"/>
    <col min="25" max="16384" width="9" style="11"/>
  </cols>
  <sheetData>
    <row r="1" spans="1:24" ht="21" x14ac:dyDescent="0.25">
      <c r="A1" s="81" t="s">
        <v>23</v>
      </c>
      <c r="B1" s="82" t="s">
        <v>6</v>
      </c>
      <c r="E1" s="12"/>
      <c r="F1" s="12"/>
      <c r="G1" s="12"/>
      <c r="H1" s="13"/>
      <c r="I1" s="13"/>
    </row>
    <row r="2" spans="1:24" ht="21" x14ac:dyDescent="0.25">
      <c r="A2" s="81" t="s">
        <v>24</v>
      </c>
      <c r="B2" t="s">
        <v>25</v>
      </c>
      <c r="C2" s="14"/>
      <c r="D2" s="14"/>
      <c r="G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4" ht="21.75" thickBot="1" x14ac:dyDescent="0.3">
      <c r="A3" s="81" t="s">
        <v>26</v>
      </c>
      <c r="B3" t="s">
        <v>27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4" ht="15.75" thickBot="1" x14ac:dyDescent="0.3">
      <c r="A4" s="81" t="s">
        <v>28</v>
      </c>
      <c r="B4" t="s">
        <v>27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O4" s="16"/>
      <c r="R4" s="16"/>
      <c r="S4" s="19"/>
      <c r="T4" s="19"/>
      <c r="U4" s="19"/>
      <c r="V4" s="19"/>
      <c r="W4" s="19"/>
      <c r="X4" s="19"/>
    </row>
    <row r="5" spans="1:24" s="56" customFormat="1" ht="60" customHeight="1" thickBot="1" x14ac:dyDescent="0.3">
      <c r="A5" s="75" t="s">
        <v>12</v>
      </c>
      <c r="B5" s="76" t="s">
        <v>13</v>
      </c>
      <c r="C5" s="77" t="s">
        <v>14</v>
      </c>
      <c r="D5" s="78" t="s">
        <v>15</v>
      </c>
      <c r="E5" s="76" t="s">
        <v>16</v>
      </c>
      <c r="F5" s="76" t="s">
        <v>17</v>
      </c>
      <c r="G5" s="78" t="s">
        <v>18</v>
      </c>
      <c r="H5" s="79" t="s">
        <v>19</v>
      </c>
      <c r="I5" s="80" t="s">
        <v>0</v>
      </c>
      <c r="J5" s="76" t="s">
        <v>20</v>
      </c>
      <c r="K5" s="76" t="s">
        <v>21</v>
      </c>
      <c r="L5" s="76" t="s">
        <v>22</v>
      </c>
      <c r="M5" s="76" t="s">
        <v>29</v>
      </c>
      <c r="N5" s="76" t="s">
        <v>30</v>
      </c>
      <c r="O5" s="10" t="s">
        <v>5</v>
      </c>
      <c r="P5" s="76" t="s">
        <v>31</v>
      </c>
      <c r="Q5" s="3"/>
      <c r="R5" s="2" t="s">
        <v>1</v>
      </c>
      <c r="S5" s="76" t="s">
        <v>32</v>
      </c>
      <c r="T5" s="76" t="s">
        <v>33</v>
      </c>
      <c r="U5" s="1" t="s">
        <v>3</v>
      </c>
      <c r="V5" s="2" t="s">
        <v>4</v>
      </c>
      <c r="W5" s="76" t="s">
        <v>34</v>
      </c>
      <c r="X5" s="10" t="s">
        <v>2</v>
      </c>
    </row>
    <row r="6" spans="1:24" x14ac:dyDescent="0.25">
      <c r="B6" s="20"/>
      <c r="C6" s="21"/>
      <c r="D6" s="21"/>
      <c r="E6" s="22"/>
      <c r="F6" s="53"/>
      <c r="G6" s="53"/>
      <c r="H6" s="29">
        <v>0.18</v>
      </c>
      <c r="I6" s="24"/>
      <c r="J6" s="25">
        <v>0.01</v>
      </c>
      <c r="K6" s="26">
        <v>0.05</v>
      </c>
      <c r="L6" s="26">
        <v>0.05</v>
      </c>
      <c r="M6" s="26">
        <v>0.05</v>
      </c>
      <c r="N6" s="26">
        <v>0.18</v>
      </c>
      <c r="O6" s="26"/>
      <c r="P6" s="27"/>
      <c r="Q6" s="3"/>
      <c r="R6" s="28"/>
      <c r="S6" s="23"/>
      <c r="T6" s="29">
        <v>0.01</v>
      </c>
      <c r="U6" s="30">
        <v>0.05</v>
      </c>
      <c r="V6" s="24"/>
      <c r="W6" s="31"/>
      <c r="X6" s="27"/>
    </row>
    <row r="7" spans="1:24" s="59" customFormat="1" ht="20.25" customHeight="1" x14ac:dyDescent="0.25">
      <c r="B7" s="60"/>
      <c r="C7" s="61"/>
      <c r="D7" s="62"/>
      <c r="E7" s="63"/>
      <c r="F7" s="64"/>
      <c r="G7" s="64"/>
      <c r="H7" s="65"/>
      <c r="I7" s="66"/>
      <c r="J7" s="67"/>
      <c r="K7" s="68"/>
      <c r="L7" s="68"/>
      <c r="M7" s="68"/>
      <c r="N7" s="68"/>
      <c r="O7" s="68"/>
      <c r="P7" s="69"/>
      <c r="Q7" s="74">
        <f>A8</f>
        <v>53886</v>
      </c>
      <c r="R7" s="70"/>
      <c r="S7" s="71"/>
      <c r="T7" s="65"/>
      <c r="U7" s="72"/>
      <c r="V7" s="66"/>
      <c r="W7" s="73"/>
      <c r="X7" s="69"/>
    </row>
    <row r="8" spans="1:24" ht="36" customHeight="1" x14ac:dyDescent="0.25">
      <c r="A8" s="11">
        <v>53886</v>
      </c>
      <c r="B8" s="5" t="s">
        <v>7</v>
      </c>
      <c r="C8" s="6">
        <v>44995</v>
      </c>
      <c r="D8" s="55">
        <v>1</v>
      </c>
      <c r="E8" s="32">
        <v>236681.24</v>
      </c>
      <c r="F8" s="54">
        <v>71928</v>
      </c>
      <c r="G8" s="54">
        <f>E8-F8</f>
        <v>164753.24</v>
      </c>
      <c r="H8" s="23">
        <f>ROUND(G8*H6,0)</f>
        <v>29656</v>
      </c>
      <c r="I8" s="24">
        <f>G8+H8</f>
        <v>194409.24</v>
      </c>
      <c r="J8" s="33">
        <f>ROUND(G8*$J$6,)</f>
        <v>1648</v>
      </c>
      <c r="K8" s="33">
        <f>ROUND(G8*$K$6,)</f>
        <v>8238</v>
      </c>
      <c r="L8" s="33">
        <f>ROUND(G8*5%,)</f>
        <v>8238</v>
      </c>
      <c r="M8" s="33">
        <f>ROUND(G8*$M$6,)</f>
        <v>8238</v>
      </c>
      <c r="N8" s="27">
        <f>H8</f>
        <v>29656</v>
      </c>
      <c r="O8" s="27">
        <v>1309</v>
      </c>
      <c r="P8" s="27">
        <f>ROUND(I8-SUM(J8:O8),0)</f>
        <v>137082</v>
      </c>
      <c r="Q8" s="3"/>
      <c r="R8" s="34" t="s">
        <v>9</v>
      </c>
      <c r="S8" s="23">
        <v>50000</v>
      </c>
      <c r="T8" s="23">
        <f>S8*$T$6</f>
        <v>500</v>
      </c>
      <c r="U8" s="24"/>
      <c r="V8" s="24"/>
      <c r="W8" s="31">
        <f t="shared" ref="W8:W9" si="0">ROUND(S8-T8-U8-V8,0)</f>
        <v>49500</v>
      </c>
      <c r="X8" s="35" t="s">
        <v>8</v>
      </c>
    </row>
    <row r="9" spans="1:24" ht="36" customHeight="1" x14ac:dyDescent="0.25">
      <c r="A9" s="11">
        <v>53886</v>
      </c>
      <c r="B9" s="5"/>
      <c r="C9" s="6"/>
      <c r="D9" s="8"/>
      <c r="E9" s="32"/>
      <c r="F9" s="54"/>
      <c r="G9" s="54"/>
      <c r="H9" s="23"/>
      <c r="I9" s="24"/>
      <c r="J9" s="33"/>
      <c r="K9" s="27"/>
      <c r="L9" s="27"/>
      <c r="M9" s="27"/>
      <c r="N9" s="27"/>
      <c r="O9" s="27"/>
      <c r="P9" s="27"/>
      <c r="Q9" s="3"/>
      <c r="R9" s="34" t="s">
        <v>11</v>
      </c>
      <c r="S9" s="23">
        <v>87582</v>
      </c>
      <c r="T9" s="23">
        <v>0</v>
      </c>
      <c r="U9" s="24">
        <v>0</v>
      </c>
      <c r="V9" s="24">
        <v>0</v>
      </c>
      <c r="W9" s="31">
        <f t="shared" si="0"/>
        <v>87582</v>
      </c>
      <c r="X9" s="35" t="s">
        <v>10</v>
      </c>
    </row>
    <row r="10" spans="1:24" ht="36" customHeight="1" x14ac:dyDescent="0.25">
      <c r="B10" s="5"/>
      <c r="C10" s="6"/>
      <c r="D10" s="8"/>
      <c r="E10" s="22"/>
      <c r="F10" s="39"/>
      <c r="G10" s="54"/>
      <c r="H10" s="23"/>
      <c r="I10" s="24"/>
      <c r="J10" s="33"/>
      <c r="K10" s="33"/>
      <c r="L10" s="33"/>
      <c r="M10" s="33"/>
      <c r="N10" s="27"/>
      <c r="O10" s="27"/>
      <c r="P10" s="27"/>
      <c r="Q10" s="3"/>
      <c r="R10" s="34"/>
      <c r="S10" s="23"/>
      <c r="T10" s="23">
        <v>0</v>
      </c>
      <c r="U10" s="24">
        <v>0</v>
      </c>
      <c r="V10" s="24">
        <v>0</v>
      </c>
      <c r="W10" s="31">
        <f>ROUND(S10-T10-U10-V10,0)</f>
        <v>0</v>
      </c>
      <c r="X10" s="35"/>
    </row>
    <row r="11" spans="1:24" ht="36" customHeight="1" x14ac:dyDescent="0.25">
      <c r="B11" s="5"/>
      <c r="C11" s="6"/>
      <c r="D11" s="8"/>
      <c r="E11" s="32"/>
      <c r="F11" s="39"/>
      <c r="G11" s="54"/>
      <c r="H11" s="39"/>
      <c r="I11" s="24"/>
      <c r="J11" s="33"/>
      <c r="K11" s="27"/>
      <c r="L11" s="27"/>
      <c r="M11" s="27"/>
      <c r="N11" s="27"/>
      <c r="O11" s="27"/>
      <c r="P11" s="27"/>
      <c r="Q11" s="9"/>
      <c r="R11" s="34"/>
      <c r="S11" s="23"/>
      <c r="T11" s="23">
        <f>S11*$T$6</f>
        <v>0</v>
      </c>
      <c r="U11" s="24">
        <v>0</v>
      </c>
      <c r="V11" s="24">
        <v>0</v>
      </c>
      <c r="W11" s="31">
        <f t="shared" ref="W11:W12" si="1">ROUND(S11-T11-U11-V11,0)</f>
        <v>0</v>
      </c>
      <c r="X11" s="35"/>
    </row>
    <row r="12" spans="1:24" ht="36" customHeight="1" x14ac:dyDescent="0.25">
      <c r="B12" s="5"/>
      <c r="C12" s="6"/>
      <c r="D12" s="58"/>
      <c r="E12" s="38"/>
      <c r="F12" s="39"/>
      <c r="G12" s="54"/>
      <c r="H12" s="23"/>
      <c r="I12" s="24"/>
      <c r="J12" s="33"/>
      <c r="K12" s="33"/>
      <c r="L12" s="33"/>
      <c r="M12" s="33"/>
      <c r="N12" s="27"/>
      <c r="O12" s="27"/>
      <c r="P12" s="27"/>
      <c r="Q12" s="9"/>
      <c r="R12" s="34"/>
      <c r="S12" s="39"/>
      <c r="T12" s="39">
        <v>0</v>
      </c>
      <c r="U12" s="39">
        <v>0</v>
      </c>
      <c r="V12" s="39">
        <v>0</v>
      </c>
      <c r="W12" s="31">
        <f t="shared" si="1"/>
        <v>0</v>
      </c>
      <c r="X12" s="43"/>
    </row>
    <row r="13" spans="1:24" ht="36" customHeight="1" x14ac:dyDescent="0.25">
      <c r="B13" s="36"/>
      <c r="C13" s="37"/>
      <c r="D13" s="37"/>
      <c r="E13" s="38"/>
      <c r="F13" s="39"/>
      <c r="G13" s="38"/>
      <c r="H13" s="39"/>
      <c r="I13" s="40"/>
      <c r="J13" s="21"/>
      <c r="K13" s="41"/>
      <c r="L13" s="41"/>
      <c r="M13" s="41"/>
      <c r="N13" s="41"/>
      <c r="O13" s="41"/>
      <c r="P13" s="41"/>
      <c r="Q13" s="9"/>
      <c r="R13" s="34"/>
      <c r="S13" s="23"/>
      <c r="T13" s="23">
        <f>S13*$T$6</f>
        <v>0</v>
      </c>
      <c r="U13" s="24">
        <v>0</v>
      </c>
      <c r="V13" s="24">
        <v>0</v>
      </c>
      <c r="W13" s="31">
        <f t="shared" ref="W13:W14" si="2">ROUND(S13-T13-U13-V13,0)</f>
        <v>0</v>
      </c>
      <c r="X13" s="43"/>
    </row>
    <row r="14" spans="1:24" ht="36" customHeight="1" x14ac:dyDescent="0.25">
      <c r="B14" s="36"/>
      <c r="C14" s="37"/>
      <c r="D14" s="37"/>
      <c r="E14" s="38"/>
      <c r="F14" s="39"/>
      <c r="G14" s="38"/>
      <c r="H14" s="39"/>
      <c r="I14" s="40"/>
      <c r="J14" s="21"/>
      <c r="K14" s="41"/>
      <c r="L14" s="41"/>
      <c r="M14" s="41"/>
      <c r="N14" s="41"/>
      <c r="O14" s="41"/>
      <c r="P14" s="41"/>
      <c r="Q14" s="9"/>
      <c r="R14" s="34"/>
      <c r="S14" s="39"/>
      <c r="T14" s="23">
        <f>S14*$T$6</f>
        <v>0</v>
      </c>
      <c r="U14" s="24">
        <v>0</v>
      </c>
      <c r="V14" s="24">
        <v>0</v>
      </c>
      <c r="W14" s="31">
        <f t="shared" si="2"/>
        <v>0</v>
      </c>
      <c r="X14" s="43"/>
    </row>
    <row r="15" spans="1:24" ht="36" customHeight="1" x14ac:dyDescent="0.25">
      <c r="B15" s="36"/>
      <c r="C15" s="37"/>
      <c r="D15" s="37"/>
      <c r="E15" s="38"/>
      <c r="F15" s="39"/>
      <c r="G15" s="38"/>
      <c r="H15" s="39"/>
      <c r="I15" s="40"/>
      <c r="J15" s="21"/>
      <c r="K15" s="41"/>
      <c r="L15" s="41"/>
      <c r="M15" s="41"/>
      <c r="N15" s="41"/>
      <c r="O15" s="41"/>
      <c r="P15" s="41"/>
      <c r="Q15" s="9"/>
      <c r="R15" s="34"/>
      <c r="S15" s="39"/>
      <c r="T15" s="39"/>
      <c r="U15" s="39"/>
      <c r="V15" s="39"/>
      <c r="W15" s="42"/>
      <c r="X15" s="43"/>
    </row>
    <row r="16" spans="1:24" x14ac:dyDescent="0.25">
      <c r="B16" s="36"/>
      <c r="C16" s="37"/>
      <c r="D16" s="37"/>
      <c r="E16" s="38"/>
      <c r="F16" s="39"/>
      <c r="G16" s="38"/>
      <c r="H16" s="39"/>
      <c r="I16" s="40"/>
      <c r="J16" s="21"/>
      <c r="K16" s="41"/>
      <c r="L16" s="41"/>
      <c r="M16" s="41"/>
      <c r="N16" s="41"/>
      <c r="O16" s="41"/>
      <c r="P16" s="41"/>
      <c r="Q16" s="9"/>
      <c r="R16" s="34"/>
      <c r="S16" s="39"/>
      <c r="T16" s="39"/>
      <c r="U16" s="39"/>
      <c r="V16" s="39"/>
      <c r="W16" s="42"/>
      <c r="X16" s="43"/>
    </row>
    <row r="17" spans="1:24" ht="15.75" thickBot="1" x14ac:dyDescent="0.3">
      <c r="B17" s="4"/>
      <c r="C17" s="7"/>
      <c r="D17" s="7"/>
      <c r="E17" s="44"/>
      <c r="F17" s="44"/>
      <c r="G17" s="44"/>
      <c r="H17" s="45"/>
      <c r="I17" s="46"/>
      <c r="J17" s="47"/>
      <c r="K17" s="48"/>
      <c r="L17" s="48"/>
      <c r="M17" s="48"/>
      <c r="N17" s="48"/>
      <c r="O17" s="48"/>
      <c r="P17" s="48"/>
      <c r="Q17" s="9"/>
      <c r="R17" s="49"/>
      <c r="S17" s="45"/>
      <c r="T17" s="45"/>
      <c r="U17" s="45"/>
      <c r="V17" s="45"/>
      <c r="W17" s="50"/>
      <c r="X17" s="48"/>
    </row>
    <row r="18" spans="1:24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23"/>
    </row>
    <row r="19" spans="1:24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39"/>
    </row>
    <row r="20" spans="1:24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7"/>
      <c r="N20" s="57"/>
      <c r="O20" s="57"/>
      <c r="P20" s="57"/>
      <c r="Q20" s="23"/>
      <c r="R20" s="23"/>
      <c r="S20" s="23"/>
      <c r="T20" s="57"/>
      <c r="U20" s="57"/>
      <c r="V20" s="23"/>
      <c r="W20" s="52"/>
      <c r="X20" s="39"/>
    </row>
    <row r="21" spans="1:24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57"/>
      <c r="U21" s="57"/>
      <c r="V21" s="23"/>
      <c r="W21" s="24"/>
      <c r="X21" s="39"/>
    </row>
    <row r="22" spans="1:24" x14ac:dyDescent="0.25">
      <c r="A22" s="23"/>
      <c r="B22" s="23"/>
      <c r="C22" s="23"/>
      <c r="D22" s="23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23"/>
      <c r="Q22" s="23"/>
      <c r="R22" s="23"/>
      <c r="S22" s="23"/>
      <c r="T22" s="57"/>
      <c r="U22" s="57"/>
      <c r="V22" s="23"/>
      <c r="W22" s="52"/>
      <c r="X22" s="39"/>
    </row>
    <row r="23" spans="1:24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  <c r="X23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2025-05-27T12:12:22Z</dcterms:modified>
</cp:coreProperties>
</file>