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8_{E34DC282-146B-49FC-8778-1E3341AFFC2A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G9" i="1" l="1"/>
  <c r="L9" i="1" s="1"/>
  <c r="M9" i="1" l="1"/>
  <c r="H9" i="1"/>
  <c r="J9" i="1"/>
  <c r="K9" i="1"/>
  <c r="N9" i="1" l="1"/>
  <c r="E11" i="1"/>
  <c r="Q11" i="1" s="1"/>
  <c r="I9" i="1"/>
  <c r="Q9" i="1" s="1"/>
  <c r="U8" i="1" l="1"/>
  <c r="U10" i="1" l="1"/>
  <c r="G8" i="1"/>
  <c r="L8" i="1" l="1"/>
  <c r="M8" i="1"/>
  <c r="H8" i="1"/>
  <c r="X10" i="1"/>
  <c r="X9" i="1"/>
  <c r="J8" i="1"/>
  <c r="K8" i="1"/>
  <c r="E10" i="1" l="1"/>
  <c r="Q10" i="1" s="1"/>
  <c r="X8" i="1"/>
  <c r="N8" i="1" l="1"/>
  <c r="I8" i="1"/>
  <c r="Q8" i="1" l="1"/>
</calcChain>
</file>

<file path=xl/sharedStrings.xml><?xml version="1.0" encoding="utf-8"?>
<sst xmlns="http://schemas.openxmlformats.org/spreadsheetml/2006/main" count="42" uniqueCount="38">
  <si>
    <t>Invoice Date</t>
  </si>
  <si>
    <t>Amount</t>
  </si>
  <si>
    <t>PAYMENT NOTE No.</t>
  </si>
  <si>
    <t>UTR</t>
  </si>
  <si>
    <t>SD (5%)</t>
  </si>
  <si>
    <t>Advance paid</t>
  </si>
  <si>
    <t>Hold amount</t>
  </si>
  <si>
    <t>R R system</t>
  </si>
  <si>
    <t xml:space="preserve">Khalwara Village Pipe laying work </t>
  </si>
  <si>
    <t>21-04-2023 NEFT/AXISP00383589780/RIUP23/048/RR SYSTEMS 294000.00</t>
  </si>
  <si>
    <t>RIUP23/048</t>
  </si>
  <si>
    <t>Aadhar card recovery</t>
  </si>
  <si>
    <t>10-08-2023 NEFT/AXISP00414729129/RIUP23/1559/RR SYSTEMS 98000.00</t>
  </si>
  <si>
    <t>02-08-2023 NEFT/AXISP00411992212/RIUP23/1338/RR SYSTEMS 6121.00</t>
  </si>
  <si>
    <t>RIUP23/1338</t>
  </si>
  <si>
    <t>RIUP23/1559</t>
  </si>
  <si>
    <t>GST Release Note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</si>
  <si>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</si>
  <si>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</si>
  <si>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</si>
  <si>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</si>
  <si>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</si>
  <si>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</si>
  <si>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</si>
  <si>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Basic_Amount</t>
  </si>
  <si>
    <t>Invoice_No</t>
  </si>
  <si>
    <t>Invoice_Details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</si>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</sst>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5" fontId="3" fillId="2" borderId="18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9" fontId="3" fillId="2" borderId="9" xfId="1" applyNumberFormat="1" applyFont="1" applyFill="1" applyBorder="1" applyAlignment="1">
      <alignment vertical="center"/>
    </xf>
    <xf numFmtId="9" fontId="3" fillId="2" borderId="29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3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0" fontId="0" fillId="0" borderId="22" xfId="0" applyBorder="1" applyAlignment="1">
      <alignment vertical="center"/>
    </xf>
    <xf numFmtId="43" fontId="3" fillId="2" borderId="25" xfId="1" applyNumberFormat="1" applyFont="1" applyFill="1" applyBorder="1" applyAlignment="1">
      <alignment horizontal="right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3" fillId="2" borderId="2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2" borderId="33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43" fontId="0" fillId="2" borderId="11" xfId="1" applyNumberFormat="1" applyFont="1" applyFill="1" applyBorder="1" applyAlignment="1">
      <alignment horizontal="center" vertical="center"/>
    </xf>
    <xf numFmtId="43" fontId="0" fillId="2" borderId="11" xfId="0" applyNumberFormat="1" applyFill="1" applyBorder="1" applyAlignment="1">
      <alignment horizontal="center" vertical="center"/>
    </xf>
    <xf numFmtId="43" fontId="0" fillId="2" borderId="0" xfId="0" applyNumberForma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43" fontId="7" fillId="2" borderId="0" xfId="0" applyNumberFormat="1" applyFont="1" applyFill="1" applyAlignment="1">
      <alignment vertical="center"/>
    </xf>
    <xf numFmtId="165" fontId="3" fillId="2" borderId="29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43" fontId="3" fillId="3" borderId="18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5" xfId="1" applyNumberFormat="1" applyFont="1" applyFill="1" applyBorder="1" applyAlignment="1">
      <alignment vertical="center"/>
    </xf>
    <xf numFmtId="43" fontId="3" fillId="3" borderId="33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9" xfId="1" applyNumberFormat="1" applyFont="1" applyFill="1" applyBorder="1" applyAlignment="1">
      <alignment vertical="center"/>
    </xf>
    <xf numFmtId="9" fontId="3" fillId="3" borderId="29" xfId="1" applyNumberFormat="1" applyFont="1" applyFill="1" applyBorder="1" applyAlignment="1">
      <alignment vertical="center"/>
    </xf>
    <xf numFmtId="43" fontId="3" fillId="3" borderId="29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0" fontId="6" fillId="0" borderId="0" xfId="0" applyFont="1"/>
    <xf numFmtId="0" fontId="6" fillId="2" borderId="35" xfId="0" applyFont="1" applyFill="1" applyBorder="1" applyAlignment="1">
      <alignment vertical="center"/>
    </xf>
    <xf numFmtId="0" fontId="6" fillId="2" borderId="35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/>
    </xf>
    <xf numFmtId="164" fontId="9" fillId="2" borderId="35" xfId="1" applyFont="1" applyFill="1" applyBorder="1" applyAlignment="1">
      <alignment horizontal="center" vertical="center"/>
    </xf>
    <xf numFmtId="164" fontId="6" fillId="2" borderId="35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workbookViewId="0">
      <selection activeCell="A11" sqref="A11"/>
    </sheetView>
  </sheetViews>
  <sheetFormatPr defaultColWidth="9" defaultRowHeight="15" x14ac:dyDescent="0.25"/>
  <cols>
    <col min="1" max="1" width="13.140625" style="12" customWidth="1"/>
    <col min="2" max="2" width="30" style="12" customWidth="1"/>
    <col min="3" max="3" width="13.42578125" style="12" bestFit="1" customWidth="1"/>
    <col min="4" max="4" width="11.5703125" style="12" bestFit="1" customWidth="1"/>
    <col min="5" max="5" width="13.28515625" style="12" bestFit="1" customWidth="1"/>
    <col min="6" max="7" width="13.28515625" style="12" customWidth="1"/>
    <col min="8" max="8" width="14.7109375" style="52" customWidth="1"/>
    <col min="9" max="9" width="12.85546875" style="52" bestFit="1" customWidth="1"/>
    <col min="10" max="10" width="10.7109375" style="12" bestFit="1" customWidth="1"/>
    <col min="11" max="11" width="17.42578125" style="12" bestFit="1" customWidth="1"/>
    <col min="12" max="13" width="10.42578125" style="12" customWidth="1"/>
    <col min="14" max="17" width="14.85546875" style="12" customWidth="1"/>
    <col min="18" max="18" width="8.5703125" style="12" customWidth="1"/>
    <col min="19" max="19" width="21.7109375" style="12" bestFit="1" customWidth="1"/>
    <col min="20" max="20" width="12.7109375" style="12" bestFit="1" customWidth="1"/>
    <col min="21" max="21" width="14.5703125" style="12" bestFit="1" customWidth="1"/>
    <col min="22" max="23" width="14.5703125" style="12" customWidth="1"/>
    <col min="24" max="24" width="15" style="12" bestFit="1" customWidth="1"/>
    <col min="25" max="25" width="84.140625" style="12" bestFit="1" customWidth="1"/>
    <col min="26" max="16384" width="9" style="12"/>
  </cols>
  <sheetData>
    <row r="1" spans="1:25" x14ac:dyDescent="0.25">
      <c r="A1" s="81" t="s">
        <v>17</v>
      </c>
      <c r="B1" t="s">
        <v>7</v>
      </c>
      <c r="E1" s="13"/>
      <c r="F1" s="13"/>
      <c r="G1" s="13"/>
      <c r="H1" s="14"/>
      <c r="I1" s="14"/>
    </row>
    <row r="2" spans="1:25" ht="21" x14ac:dyDescent="0.25">
      <c r="A2" s="81" t="s">
        <v>18</v>
      </c>
      <c r="B2" t="s">
        <v>19</v>
      </c>
      <c r="C2" s="15"/>
      <c r="D2" s="15"/>
      <c r="G2" s="16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5" ht="21.75" thickBot="1" x14ac:dyDescent="0.3">
      <c r="A3" s="81" t="s">
        <v>20</v>
      </c>
      <c r="B3" t="s">
        <v>21</v>
      </c>
      <c r="C3" s="15"/>
      <c r="D3" s="15"/>
      <c r="G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5" ht="15.75" thickBot="1" x14ac:dyDescent="0.3">
      <c r="A4" s="81" t="s">
        <v>22</v>
      </c>
      <c r="B4" t="s">
        <v>21</v>
      </c>
      <c r="C4" s="18"/>
      <c r="D4" s="18"/>
      <c r="E4" s="18"/>
      <c r="F4" s="17"/>
      <c r="G4" s="17"/>
      <c r="H4" s="19"/>
      <c r="I4" s="19"/>
      <c r="J4" s="17"/>
      <c r="K4" s="17"/>
      <c r="L4" s="17"/>
      <c r="M4" s="17"/>
      <c r="S4" s="17"/>
      <c r="T4" s="20"/>
      <c r="U4" s="20"/>
      <c r="V4" s="20"/>
      <c r="W4" s="20"/>
      <c r="X4" s="20"/>
      <c r="Y4" s="20"/>
    </row>
    <row r="5" spans="1:25" ht="43.9" customHeight="1" thickBot="1" x14ac:dyDescent="0.3">
      <c r="A5" s="82" t="s">
        <v>23</v>
      </c>
      <c r="B5" s="83" t="s">
        <v>26</v>
      </c>
      <c r="C5" s="6" t="s">
        <v>0</v>
      </c>
      <c r="D5" s="84" t="s">
        <v>25</v>
      </c>
      <c r="E5" s="83" t="s">
        <v>24</v>
      </c>
      <c r="F5" s="83" t="s">
        <v>27</v>
      </c>
      <c r="G5" s="84" t="s">
        <v>28</v>
      </c>
      <c r="H5" s="85" t="s">
        <v>29</v>
      </c>
      <c r="I5" s="86" t="s">
        <v>1</v>
      </c>
      <c r="J5" s="83" t="s">
        <v>30</v>
      </c>
      <c r="K5" s="83" t="s">
        <v>31</v>
      </c>
      <c r="L5" s="83" t="s">
        <v>32</v>
      </c>
      <c r="M5" s="83" t="s">
        <v>33</v>
      </c>
      <c r="N5" s="83" t="s">
        <v>34</v>
      </c>
      <c r="O5" s="11" t="s">
        <v>11</v>
      </c>
      <c r="P5" s="11" t="s">
        <v>6</v>
      </c>
      <c r="Q5" s="83" t="s">
        <v>35</v>
      </c>
      <c r="R5" s="3"/>
      <c r="S5" s="2" t="s">
        <v>2</v>
      </c>
      <c r="T5" s="2" t="s">
        <v>1</v>
      </c>
      <c r="U5" s="83" t="s">
        <v>36</v>
      </c>
      <c r="V5" s="1" t="s">
        <v>4</v>
      </c>
      <c r="W5" s="2" t="s">
        <v>5</v>
      </c>
      <c r="X5" s="83" t="s">
        <v>37</v>
      </c>
      <c r="Y5" s="11" t="s">
        <v>3</v>
      </c>
    </row>
    <row r="6" spans="1:25" x14ac:dyDescent="0.25">
      <c r="B6" s="21"/>
      <c r="C6" s="22"/>
      <c r="D6" s="22"/>
      <c r="E6" s="23"/>
      <c r="F6" s="54"/>
      <c r="G6" s="54"/>
      <c r="H6" s="30">
        <v>0.18</v>
      </c>
      <c r="I6" s="25"/>
      <c r="J6" s="26">
        <v>0.02</v>
      </c>
      <c r="K6" s="27">
        <v>0.05</v>
      </c>
      <c r="L6" s="27">
        <v>0.05</v>
      </c>
      <c r="M6" s="27">
        <v>0.1</v>
      </c>
      <c r="N6" s="27">
        <v>0.18</v>
      </c>
      <c r="O6" s="27"/>
      <c r="P6" s="27"/>
      <c r="Q6" s="28"/>
      <c r="R6" s="3"/>
      <c r="S6" s="29"/>
      <c r="T6" s="24"/>
      <c r="U6" s="30">
        <v>0.02</v>
      </c>
      <c r="V6" s="31">
        <v>0.05</v>
      </c>
      <c r="W6" s="25"/>
      <c r="X6" s="32"/>
      <c r="Y6" s="28"/>
    </row>
    <row r="7" spans="1:25" s="65" customFormat="1" ht="16.5" x14ac:dyDescent="0.25">
      <c r="B7" s="66"/>
      <c r="C7" s="67"/>
      <c r="D7" s="68"/>
      <c r="E7" s="69"/>
      <c r="F7" s="70"/>
      <c r="G7" s="70"/>
      <c r="H7" s="71"/>
      <c r="I7" s="72"/>
      <c r="J7" s="73"/>
      <c r="K7" s="74"/>
      <c r="L7" s="74"/>
      <c r="M7" s="74"/>
      <c r="N7" s="74"/>
      <c r="O7" s="74"/>
      <c r="P7" s="74"/>
      <c r="Q7" s="75"/>
      <c r="R7" s="80">
        <f>A8</f>
        <v>53888</v>
      </c>
      <c r="S7" s="76"/>
      <c r="T7" s="77"/>
      <c r="U7" s="71"/>
      <c r="V7" s="78"/>
      <c r="W7" s="72"/>
      <c r="X7" s="79"/>
      <c r="Y7" s="75"/>
    </row>
    <row r="8" spans="1:25" ht="27" customHeight="1" x14ac:dyDescent="0.25">
      <c r="A8" s="12">
        <v>53888</v>
      </c>
      <c r="B8" s="5" t="s">
        <v>8</v>
      </c>
      <c r="C8" s="7">
        <v>44650</v>
      </c>
      <c r="D8" s="9">
        <v>1</v>
      </c>
      <c r="E8" s="33">
        <v>421842.8</v>
      </c>
      <c r="F8" s="55">
        <v>0</v>
      </c>
      <c r="G8" s="55">
        <f>ROUND(E8-F8,)</f>
        <v>421843</v>
      </c>
      <c r="H8" s="24">
        <f>ROUND(G8*$H$6,0)</f>
        <v>75932</v>
      </c>
      <c r="I8" s="25">
        <f>G8+H8</f>
        <v>497775</v>
      </c>
      <c r="J8" s="34">
        <f>ROUND(G8*$J$6,)</f>
        <v>8437</v>
      </c>
      <c r="K8" s="28">
        <f>ROUND(G8*$K$6,)</f>
        <v>21092</v>
      </c>
      <c r="L8" s="28">
        <f>ROUND(G8*$L$6,)</f>
        <v>21092</v>
      </c>
      <c r="M8" s="28">
        <f>ROUND(G8*$M$6,)</f>
        <v>42184</v>
      </c>
      <c r="N8" s="28">
        <f>H8</f>
        <v>75932</v>
      </c>
      <c r="O8" s="28"/>
      <c r="P8" s="28">
        <v>113207</v>
      </c>
      <c r="Q8" s="28">
        <f>ROUND(I8-SUM(J8:P8),0)</f>
        <v>215831</v>
      </c>
      <c r="R8" s="3"/>
      <c r="S8" s="35" t="s">
        <v>10</v>
      </c>
      <c r="T8" s="24">
        <v>300000</v>
      </c>
      <c r="U8" s="24">
        <f>T8*$U$6</f>
        <v>6000</v>
      </c>
      <c r="V8" s="25">
        <v>0</v>
      </c>
      <c r="W8" s="25">
        <v>0</v>
      </c>
      <c r="X8" s="32">
        <f t="shared" ref="X8" si="0">T8-U8</f>
        <v>294000</v>
      </c>
      <c r="Y8" s="36" t="s">
        <v>9</v>
      </c>
    </row>
    <row r="9" spans="1:25" ht="27" customHeight="1" x14ac:dyDescent="0.25">
      <c r="A9" s="12">
        <v>53888</v>
      </c>
      <c r="B9" s="5" t="s">
        <v>8</v>
      </c>
      <c r="C9" s="7">
        <v>45110</v>
      </c>
      <c r="D9" s="9">
        <v>2</v>
      </c>
      <c r="E9" s="33">
        <v>251320.2</v>
      </c>
      <c r="F9" s="55"/>
      <c r="G9" s="55">
        <f>ROUND(E9-F9,)</f>
        <v>251320</v>
      </c>
      <c r="H9" s="24">
        <f>ROUND(G9*$H$6,0)</f>
        <v>45238</v>
      </c>
      <c r="I9" s="25">
        <f>G9+H9</f>
        <v>296558</v>
      </c>
      <c r="J9" s="34">
        <f>ROUND(G9*1%,)</f>
        <v>2513</v>
      </c>
      <c r="K9" s="28">
        <f>ROUND(G9*$K$6,)</f>
        <v>12566</v>
      </c>
      <c r="L9" s="28">
        <f>ROUND(G9*$L$6,)</f>
        <v>12566</v>
      </c>
      <c r="M9" s="28">
        <f>ROUND(G9*$M$6,)</f>
        <v>25132</v>
      </c>
      <c r="N9" s="28">
        <f>H9</f>
        <v>45238</v>
      </c>
      <c r="O9" s="64">
        <v>1260</v>
      </c>
      <c r="P9" s="64">
        <v>110478.5</v>
      </c>
      <c r="Q9" s="28">
        <f>ROUND(I9-SUM(J9:P9),0)</f>
        <v>86805</v>
      </c>
      <c r="R9" s="3"/>
      <c r="S9" s="35" t="s">
        <v>14</v>
      </c>
      <c r="T9" s="24">
        <v>6121</v>
      </c>
      <c r="U9" s="24">
        <v>0</v>
      </c>
      <c r="V9" s="25">
        <v>0</v>
      </c>
      <c r="W9" s="25">
        <v>0</v>
      </c>
      <c r="X9" s="32">
        <f t="shared" ref="X9:X10" si="1">T9-U9</f>
        <v>6121</v>
      </c>
      <c r="Y9" s="36" t="s">
        <v>13</v>
      </c>
    </row>
    <row r="10" spans="1:25" ht="27" customHeight="1" x14ac:dyDescent="0.25">
      <c r="A10" s="12">
        <v>53888</v>
      </c>
      <c r="B10" s="5" t="s">
        <v>16</v>
      </c>
      <c r="C10" s="7">
        <v>45455</v>
      </c>
      <c r="D10" s="9">
        <v>1</v>
      </c>
      <c r="E10" s="33">
        <f>H8</f>
        <v>75932</v>
      </c>
      <c r="F10" s="55"/>
      <c r="G10" s="55"/>
      <c r="H10" s="24"/>
      <c r="I10" s="25"/>
      <c r="J10" s="34"/>
      <c r="K10" s="28"/>
      <c r="L10" s="28"/>
      <c r="M10" s="28"/>
      <c r="N10" s="28"/>
      <c r="O10" s="28"/>
      <c r="P10" s="28"/>
      <c r="Q10" s="28">
        <f>E10</f>
        <v>75932</v>
      </c>
      <c r="R10" s="3"/>
      <c r="S10" s="35" t="s">
        <v>15</v>
      </c>
      <c r="T10" s="24">
        <v>100000</v>
      </c>
      <c r="U10" s="24">
        <f>T10*$U$6</f>
        <v>2000</v>
      </c>
      <c r="V10" s="25">
        <v>0</v>
      </c>
      <c r="W10" s="25">
        <v>0</v>
      </c>
      <c r="X10" s="32">
        <f t="shared" si="1"/>
        <v>98000</v>
      </c>
      <c r="Y10" s="36" t="s">
        <v>12</v>
      </c>
    </row>
    <row r="11" spans="1:25" x14ac:dyDescent="0.25">
      <c r="A11" s="12">
        <v>53888</v>
      </c>
      <c r="B11" s="5" t="s">
        <v>16</v>
      </c>
      <c r="C11" s="7">
        <v>45456</v>
      </c>
      <c r="D11" s="9">
        <v>2</v>
      </c>
      <c r="E11" s="33">
        <f>H9</f>
        <v>45238</v>
      </c>
      <c r="F11" s="40"/>
      <c r="G11" s="39"/>
      <c r="H11" s="40"/>
      <c r="I11" s="41"/>
      <c r="J11" s="22"/>
      <c r="K11" s="42"/>
      <c r="L11" s="42"/>
      <c r="M11" s="42"/>
      <c r="N11" s="42"/>
      <c r="O11" s="42"/>
      <c r="P11" s="42"/>
      <c r="Q11" s="28">
        <f>E11</f>
        <v>45238</v>
      </c>
      <c r="R11" s="10"/>
      <c r="S11" s="35"/>
      <c r="T11" s="40"/>
      <c r="U11" s="40"/>
      <c r="V11" s="40"/>
      <c r="W11" s="40"/>
      <c r="X11" s="43"/>
      <c r="Y11" s="44"/>
    </row>
    <row r="12" spans="1:25" x14ac:dyDescent="0.25">
      <c r="B12" s="37"/>
      <c r="C12" s="38"/>
      <c r="D12" s="38"/>
      <c r="E12" s="39"/>
      <c r="F12" s="40"/>
      <c r="G12" s="39"/>
      <c r="H12" s="40"/>
      <c r="I12" s="41"/>
      <c r="J12" s="22"/>
      <c r="K12" s="42"/>
      <c r="L12" s="42"/>
      <c r="M12" s="42"/>
      <c r="N12" s="42"/>
      <c r="O12" s="42"/>
      <c r="P12" s="42"/>
      <c r="Q12" s="42"/>
      <c r="R12" s="10"/>
      <c r="S12" s="35"/>
      <c r="T12" s="40"/>
      <c r="U12" s="40"/>
      <c r="V12" s="40"/>
      <c r="W12" s="40"/>
      <c r="X12" s="43"/>
      <c r="Y12" s="44"/>
    </row>
    <row r="13" spans="1:25" ht="15.75" thickBot="1" x14ac:dyDescent="0.3">
      <c r="B13" s="4"/>
      <c r="C13" s="8"/>
      <c r="D13" s="8"/>
      <c r="E13" s="45"/>
      <c r="F13" s="45"/>
      <c r="G13" s="45"/>
      <c r="H13" s="46"/>
      <c r="I13" s="47"/>
      <c r="J13" s="48"/>
      <c r="K13" s="49"/>
      <c r="L13" s="49"/>
      <c r="M13" s="49"/>
      <c r="N13" s="49"/>
      <c r="O13" s="49"/>
      <c r="P13" s="49"/>
      <c r="Q13" s="49"/>
      <c r="R13" s="10"/>
      <c r="S13" s="50"/>
      <c r="T13" s="46"/>
      <c r="U13" s="46"/>
      <c r="V13" s="46"/>
      <c r="W13" s="46"/>
      <c r="X13" s="51"/>
      <c r="Y13" s="49"/>
    </row>
    <row r="14" spans="1:25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5"/>
      <c r="Y14" s="24"/>
    </row>
    <row r="15" spans="1:2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5"/>
      <c r="Y15" s="40"/>
    </row>
    <row r="16" spans="1:25" x14ac:dyDescent="0.2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3"/>
      <c r="Y16" s="40"/>
    </row>
    <row r="17" spans="1:25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5"/>
      <c r="Y17" s="40"/>
    </row>
    <row r="18" spans="1:25" x14ac:dyDescent="0.2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56"/>
      <c r="W18" s="24"/>
      <c r="X18" s="53"/>
      <c r="Y18" s="40"/>
    </row>
    <row r="19" spans="1:25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5"/>
      <c r="Y19" s="40"/>
    </row>
    <row r="23" spans="1:25" x14ac:dyDescent="0.25">
      <c r="F23" s="57"/>
      <c r="G23" s="57"/>
      <c r="H23" s="58"/>
      <c r="I23" s="58"/>
      <c r="J23" s="57"/>
      <c r="K23" s="57"/>
    </row>
    <row r="24" spans="1:25" x14ac:dyDescent="0.25">
      <c r="F24" s="57"/>
      <c r="G24" s="57"/>
      <c r="H24" s="58"/>
      <c r="I24" s="58"/>
      <c r="J24" s="57"/>
      <c r="K24" s="59"/>
    </row>
    <row r="25" spans="1:25" x14ac:dyDescent="0.25">
      <c r="F25" s="57"/>
      <c r="G25" s="57"/>
      <c r="H25" s="58"/>
      <c r="I25" s="58"/>
      <c r="J25" s="57"/>
      <c r="K25" s="59"/>
    </row>
    <row r="26" spans="1:25" x14ac:dyDescent="0.25">
      <c r="F26" s="57"/>
      <c r="G26" s="57"/>
      <c r="H26" s="58"/>
      <c r="I26" s="58"/>
      <c r="J26" s="57"/>
      <c r="K26" s="59"/>
    </row>
    <row r="27" spans="1:25" x14ac:dyDescent="0.25">
      <c r="F27" s="57"/>
      <c r="G27" s="57"/>
      <c r="H27" s="58"/>
      <c r="I27" s="58"/>
      <c r="J27" s="57"/>
      <c r="K27" s="59"/>
    </row>
    <row r="28" spans="1:25" x14ac:dyDescent="0.25">
      <c r="F28" s="57"/>
      <c r="G28" s="57"/>
      <c r="H28" s="58"/>
      <c r="I28" s="58"/>
      <c r="J28" s="57"/>
      <c r="K28" s="59"/>
    </row>
    <row r="29" spans="1:25" x14ac:dyDescent="0.25">
      <c r="F29" s="57"/>
      <c r="G29" s="57"/>
      <c r="H29" s="58"/>
      <c r="I29" s="58"/>
      <c r="J29" s="57"/>
      <c r="K29" s="59"/>
    </row>
    <row r="30" spans="1:25" x14ac:dyDescent="0.25">
      <c r="F30" s="57"/>
      <c r="G30" s="57"/>
      <c r="H30" s="58"/>
      <c r="I30" s="58"/>
      <c r="J30" s="57"/>
      <c r="K30" s="59"/>
    </row>
    <row r="31" spans="1:25" x14ac:dyDescent="0.25">
      <c r="J31" s="61"/>
      <c r="K31" s="60"/>
    </row>
    <row r="32" spans="1:25" x14ac:dyDescent="0.25">
      <c r="K32" s="60"/>
    </row>
    <row r="33" spans="10:11" x14ac:dyDescent="0.25">
      <c r="J33" s="62"/>
      <c r="K33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2025-05-27T11:41:11Z</dcterms:modified>
</cp:coreProperties>
</file>