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Ifra Construction\"/>
    </mc:Choice>
  </mc:AlternateContent>
  <xr:revisionPtr revIDLastSave="0" documentId="13_ncr:1_{F2331CF7-B38E-47C2-A9BC-0D1FD3142FE8}" xr6:coauthVersionLast="47" xr6:coauthVersionMax="47" xr10:uidLastSave="{00000000-0000-0000-0000-000000000000}"/>
  <bookViews>
    <workbookView xWindow="14310" yWindow="240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V7" i="1" s="1"/>
  <c r="G9" i="1" l="1"/>
  <c r="K9" i="1" l="1"/>
  <c r="M9" i="1"/>
  <c r="T10" i="1"/>
  <c r="S10" i="1"/>
  <c r="H9" i="1" l="1"/>
  <c r="E10" i="1" s="1"/>
  <c r="P10" i="1" s="1"/>
  <c r="J9" i="1"/>
  <c r="N9" i="1" l="1"/>
  <c r="I9" i="1"/>
  <c r="P9" i="1" l="1"/>
</calcChain>
</file>

<file path=xl/sharedStrings.xml><?xml version="1.0" encoding="utf-8"?>
<sst xmlns="http://schemas.openxmlformats.org/spreadsheetml/2006/main" count="36" uniqueCount="35">
  <si>
    <t>Amount</t>
  </si>
  <si>
    <t>PAYMENT NOTE No.</t>
  </si>
  <si>
    <t>UTR</t>
  </si>
  <si>
    <t>SD (5%)</t>
  </si>
  <si>
    <t>Advance paid</t>
  </si>
  <si>
    <t>13-02-2023 NEFT/AXISP00362729240/RIUP22/2159/IFRA CONSTRUCTI 99000.00</t>
  </si>
  <si>
    <t>27-02-2023 NEFT/AXISP00365995607/RIUP22/2329/IFRA CONSTRUCTI 141162.00</t>
  </si>
  <si>
    <t>03-06-2023 NEFT/AXISP00395423753/RIUP23/496/IFRA CONSTRUCTIO 49500.00</t>
  </si>
  <si>
    <t>Ifra Construction</t>
  </si>
  <si>
    <t>GST Release Note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</si>
  <si>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</si>
  <si>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</si>
  <si>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</si>
  <si>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</si>
  <si>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</si>
  <si>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</si>
  <si>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</si>
  <si>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</si>
  <si>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</si>
  <si>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</si>
  <si>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</si>
  <si>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</si>
  <si>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</si>
  <si>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</si>
  <si>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</si>
  <si>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</si>
  <si>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</si>
  <si>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</si>
  <si>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Amount For Material</t>
  </si>
  <si>
    <t>GST_SD_Amount</t>
  </si>
  <si>
    <t>Final_Amount</t>
  </si>
  <si>
    <t>Payment_Amount</t>
  </si>
  <si>
    <t>TDS_Payment_Amount</t>
  </si>
  <si>
    <t>Total_Amount</t>
  </si>
  <si>
    <t xml:space="preserve">Dehchand Village Over Head Tank Con. At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</si>
</sst>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43" fontId="6" fillId="2" borderId="5" xfId="1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center" vertical="center"/>
    </xf>
    <xf numFmtId="43" fontId="2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3" fontId="6" fillId="2" borderId="4" xfId="1" applyNumberFormat="1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 wrapText="1"/>
    </xf>
    <xf numFmtId="9" fontId="2" fillId="2" borderId="4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5" fontId="2" fillId="2" borderId="3" xfId="0" applyNumberFormat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" fillId="2" borderId="7" xfId="0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topLeftCell="G1" zoomScaleNormal="100" workbookViewId="0">
      <selection activeCell="V5" sqref="V5"/>
    </sheetView>
  </sheetViews>
  <sheetFormatPr defaultColWidth="9" defaultRowHeight="15.75" x14ac:dyDescent="0.25"/>
  <cols>
    <col min="1" max="1" width="14.5703125" style="1" customWidth="1"/>
    <col min="2" max="2" width="30" style="1" customWidth="1"/>
    <col min="3" max="3" width="13.5703125" style="1" bestFit="1" customWidth="1"/>
    <col min="4" max="4" width="16.7109375" style="1" customWidth="1"/>
    <col min="5" max="5" width="16.140625" style="1" bestFit="1" customWidth="1"/>
    <col min="6" max="6" width="15.28515625" style="1" customWidth="1"/>
    <col min="7" max="7" width="13.28515625" style="1" customWidth="1"/>
    <col min="8" max="8" width="16.5703125" style="6" bestFit="1" customWidth="1"/>
    <col min="9" max="9" width="14.7109375" style="6" bestFit="1" customWidth="1"/>
    <col min="10" max="10" width="14.7109375" style="1" bestFit="1" customWidth="1"/>
    <col min="11" max="11" width="15.7109375" style="1" bestFit="1" customWidth="1"/>
    <col min="12" max="12" width="15.7109375" style="1" customWidth="1"/>
    <col min="13" max="13" width="16.28515625" style="1" bestFit="1" customWidth="1"/>
    <col min="14" max="16" width="14.85546875" style="1" customWidth="1"/>
    <col min="17" max="17" width="19.42578125" style="1" bestFit="1" customWidth="1"/>
    <col min="18" max="18" width="10.7109375" style="1" bestFit="1" customWidth="1"/>
    <col min="19" max="19" width="13.85546875" style="1" bestFit="1" customWidth="1"/>
    <col min="20" max="21" width="14.5703125" style="1" customWidth="1"/>
    <col min="22" max="22" width="14" style="1" customWidth="1"/>
    <col min="23" max="23" width="78.7109375" style="1" bestFit="1" customWidth="1"/>
    <col min="24" max="16384" width="9" style="1"/>
  </cols>
  <sheetData>
    <row r="1" spans="1:23" x14ac:dyDescent="0.25">
      <c r="A1" s="32" t="s">
        <v>10</v>
      </c>
      <c r="B1" s="33" t="s">
        <v>8</v>
      </c>
      <c r="E1" s="2"/>
      <c r="F1" s="2"/>
      <c r="G1" s="2"/>
      <c r="H1" s="3"/>
      <c r="I1" s="3"/>
    </row>
    <row r="2" spans="1:23" x14ac:dyDescent="0.25">
      <c r="A2" s="32" t="s">
        <v>11</v>
      </c>
      <c r="B2" t="s">
        <v>14</v>
      </c>
      <c r="C2" s="4"/>
      <c r="D2" s="4"/>
      <c r="G2" s="5"/>
      <c r="I2" s="5"/>
    </row>
    <row r="3" spans="1:23" ht="16.5" thickBot="1" x14ac:dyDescent="0.3">
      <c r="A3" s="32" t="s">
        <v>12</v>
      </c>
      <c r="B3" t="s">
        <v>15</v>
      </c>
      <c r="C3" s="4"/>
      <c r="D3" s="4"/>
      <c r="G3" s="5"/>
      <c r="I3" s="5"/>
    </row>
    <row r="4" spans="1:23" ht="16.5" thickBot="1" x14ac:dyDescent="0.3">
      <c r="A4" s="32" t="s">
        <v>13</v>
      </c>
      <c r="B4" t="s">
        <v>15</v>
      </c>
      <c r="C4" s="7"/>
      <c r="D4" s="7"/>
      <c r="E4" s="7"/>
      <c r="H4" s="3"/>
      <c r="I4" s="3"/>
      <c r="R4" s="8"/>
      <c r="S4" s="8"/>
      <c r="T4" s="8"/>
      <c r="U4" s="8"/>
      <c r="V4" s="8"/>
      <c r="W4" s="8"/>
    </row>
    <row r="5" spans="1:23" ht="31.5" x14ac:dyDescent="0.25">
      <c r="A5" s="41" t="s">
        <v>16</v>
      </c>
      <c r="B5" s="34" t="s">
        <v>17</v>
      </c>
      <c r="C5" s="9" t="s">
        <v>18</v>
      </c>
      <c r="D5" s="9" t="s">
        <v>19</v>
      </c>
      <c r="E5" s="9" t="s">
        <v>20</v>
      </c>
      <c r="F5" s="9" t="s">
        <v>21</v>
      </c>
      <c r="G5" s="10" t="s">
        <v>22</v>
      </c>
      <c r="H5" s="11" t="s">
        <v>23</v>
      </c>
      <c r="I5" s="12" t="s">
        <v>0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29</v>
      </c>
      <c r="O5" s="10" t="s">
        <v>28</v>
      </c>
      <c r="P5" s="10" t="s">
        <v>30</v>
      </c>
      <c r="Q5" s="10" t="s">
        <v>1</v>
      </c>
      <c r="R5" s="10" t="s">
        <v>31</v>
      </c>
      <c r="S5" s="10" t="s">
        <v>32</v>
      </c>
      <c r="T5" s="10" t="s">
        <v>3</v>
      </c>
      <c r="U5" s="10" t="s">
        <v>4</v>
      </c>
      <c r="V5" s="10" t="s">
        <v>33</v>
      </c>
      <c r="W5" s="10" t="s">
        <v>2</v>
      </c>
    </row>
    <row r="6" spans="1:23" ht="16.5" thickBot="1" x14ac:dyDescent="0.3">
      <c r="A6" s="39"/>
      <c r="B6" s="35"/>
      <c r="C6" s="14"/>
      <c r="D6" s="14"/>
      <c r="E6" s="14"/>
      <c r="F6" s="14"/>
      <c r="G6" s="15"/>
      <c r="H6" s="16"/>
      <c r="I6" s="17"/>
      <c r="J6" s="15"/>
      <c r="K6" s="18">
        <v>0.1</v>
      </c>
      <c r="L6" s="18"/>
      <c r="M6" s="18">
        <v>0.1</v>
      </c>
      <c r="N6" s="15"/>
      <c r="O6" s="15"/>
      <c r="P6" s="15"/>
      <c r="Q6" s="13"/>
      <c r="R6" s="13"/>
      <c r="S6" s="19">
        <v>0.01</v>
      </c>
      <c r="T6" s="19">
        <v>0.05</v>
      </c>
      <c r="U6" s="13"/>
      <c r="V6" s="13"/>
      <c r="W6" s="13"/>
    </row>
    <row r="7" spans="1:23" ht="24" customHeight="1" x14ac:dyDescent="0.25">
      <c r="A7" s="39"/>
      <c r="B7" s="36"/>
      <c r="C7" s="20"/>
      <c r="D7" s="20"/>
      <c r="E7" s="20"/>
      <c r="F7" s="20"/>
      <c r="G7" s="20"/>
      <c r="H7" s="21">
        <v>0.18</v>
      </c>
      <c r="I7" s="20"/>
      <c r="J7" s="21">
        <v>0.01</v>
      </c>
      <c r="K7" s="21">
        <v>0.05</v>
      </c>
      <c r="L7" s="21"/>
      <c r="M7" s="21">
        <v>0.1</v>
      </c>
      <c r="N7" s="21">
        <v>0.18</v>
      </c>
      <c r="O7" s="21"/>
      <c r="P7" s="20"/>
      <c r="Q7" s="20"/>
      <c r="R7" s="20"/>
      <c r="S7" s="20">
        <f>R7*1%</f>
        <v>0</v>
      </c>
      <c r="T7" s="20"/>
      <c r="U7" s="20"/>
      <c r="V7" s="20">
        <f>R7-S7</f>
        <v>0</v>
      </c>
      <c r="W7" s="22"/>
    </row>
    <row r="8" spans="1:23" s="23" customFormat="1" ht="24" customHeight="1" x14ac:dyDescent="0.25">
      <c r="A8" s="40"/>
      <c r="B8" s="37"/>
      <c r="C8" s="25"/>
      <c r="D8" s="25"/>
      <c r="E8" s="25"/>
      <c r="F8" s="25"/>
      <c r="G8" s="25"/>
      <c r="H8" s="26"/>
      <c r="I8" s="25"/>
      <c r="J8" s="26"/>
      <c r="K8" s="26"/>
      <c r="L8" s="26"/>
      <c r="M8" s="26"/>
      <c r="N8" s="26"/>
      <c r="O8" s="26"/>
      <c r="P8" s="25"/>
      <c r="Q8" s="25"/>
      <c r="R8" s="25"/>
      <c r="S8" s="25"/>
      <c r="T8" s="25"/>
      <c r="U8" s="25"/>
      <c r="V8" s="25"/>
      <c r="W8" s="24"/>
    </row>
    <row r="9" spans="1:23" ht="34.5" customHeight="1" x14ac:dyDescent="0.25">
      <c r="A9" s="39">
        <v>54996</v>
      </c>
      <c r="B9" s="38" t="s">
        <v>34</v>
      </c>
      <c r="C9" s="27">
        <v>44970</v>
      </c>
      <c r="D9" s="28">
        <v>1</v>
      </c>
      <c r="E9" s="29">
        <v>590470.5</v>
      </c>
      <c r="F9" s="29">
        <v>304564</v>
      </c>
      <c r="G9" s="29">
        <f>ROUND(E9-F9,0)</f>
        <v>285907</v>
      </c>
      <c r="H9" s="29">
        <f>ROUND(G9*H7,0)</f>
        <v>51463</v>
      </c>
      <c r="I9" s="29">
        <f>G9+H9</f>
        <v>337370</v>
      </c>
      <c r="J9" s="29">
        <f>G9*$J$7</f>
        <v>2859.07</v>
      </c>
      <c r="K9" s="29">
        <f>G9*5%</f>
        <v>14295.35</v>
      </c>
      <c r="L9" s="29"/>
      <c r="M9" s="29">
        <f>+G9*10%</f>
        <v>28590.7</v>
      </c>
      <c r="N9" s="29">
        <f>H9</f>
        <v>51463</v>
      </c>
      <c r="O9" s="29"/>
      <c r="P9" s="29">
        <f>ROUND(I9-SUM(J9:O9),0)</f>
        <v>240162</v>
      </c>
      <c r="Q9" s="29"/>
      <c r="R9" s="29"/>
      <c r="S9" s="29">
        <v>0</v>
      </c>
      <c r="T9" s="29">
        <v>0</v>
      </c>
      <c r="U9" s="29"/>
      <c r="V9" s="29">
        <v>99000</v>
      </c>
      <c r="W9" s="30" t="s">
        <v>5</v>
      </c>
    </row>
    <row r="10" spans="1:23" ht="30" customHeight="1" x14ac:dyDescent="0.25">
      <c r="A10" s="39">
        <v>54996</v>
      </c>
      <c r="B10" s="38" t="s">
        <v>9</v>
      </c>
      <c r="C10" s="27">
        <v>45450</v>
      </c>
      <c r="D10" s="28">
        <v>1</v>
      </c>
      <c r="E10" s="29">
        <f>H9</f>
        <v>51463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>
        <f>E10</f>
        <v>51463</v>
      </c>
      <c r="Q10" s="29"/>
      <c r="R10" s="29"/>
      <c r="S10" s="29">
        <f>R10*S6</f>
        <v>0</v>
      </c>
      <c r="T10" s="29">
        <f>R10*T6</f>
        <v>0</v>
      </c>
      <c r="U10" s="29"/>
      <c r="V10" s="29">
        <v>141162</v>
      </c>
      <c r="W10" s="31" t="s">
        <v>6</v>
      </c>
    </row>
    <row r="11" spans="1:23" ht="47.45" customHeight="1" x14ac:dyDescent="0.25">
      <c r="A11" s="39">
        <v>54996</v>
      </c>
      <c r="B11" s="38"/>
      <c r="C11" s="27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>
        <v>49500</v>
      </c>
      <c r="W11" s="31" t="s">
        <v>7</v>
      </c>
    </row>
    <row r="12" spans="1:23" x14ac:dyDescent="0.25">
      <c r="H12" s="1"/>
      <c r="I12" s="1"/>
    </row>
    <row r="13" spans="1:23" x14ac:dyDescent="0.25">
      <c r="H13" s="1"/>
      <c r="I13" s="1"/>
    </row>
    <row r="14" spans="1:23" x14ac:dyDescent="0.25">
      <c r="H14" s="1"/>
      <c r="I14" s="1"/>
    </row>
    <row r="15" spans="1:23" x14ac:dyDescent="0.25">
      <c r="H15" s="1"/>
      <c r="I15" s="1"/>
    </row>
    <row r="16" spans="1:23" x14ac:dyDescent="0.25">
      <c r="H16" s="1"/>
      <c r="I16" s="1"/>
    </row>
    <row r="17" s="1" customFormat="1" x14ac:dyDescent="0.25"/>
    <row r="18" s="1" customFormat="1" x14ac:dyDescent="0.25"/>
    <row r="19" s="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2025-05-28T08:36:50Z</dcterms:modified>
</cp:coreProperties>
</file>