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Pratiksha\Subodh Tyagi\"/>
    </mc:Choice>
  </mc:AlternateContent>
  <xr:revisionPtr revIDLastSave="0" documentId="13_ncr:1_{42474E1E-CF60-43AF-AF25-A1FBDFE9C612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S10" i="1" l="1"/>
  <c r="S9" i="1" l="1"/>
  <c r="G9" i="1"/>
  <c r="H9" i="1" s="1"/>
  <c r="G12" i="1"/>
  <c r="H12" i="1" s="1"/>
  <c r="G11" i="1"/>
  <c r="M11" i="1" s="1"/>
  <c r="G10" i="1"/>
  <c r="H10" i="1" s="1"/>
  <c r="G7" i="1"/>
  <c r="L7" i="1" s="1"/>
  <c r="M7" i="1" l="1"/>
  <c r="H7" i="1"/>
  <c r="V9" i="1"/>
  <c r="V8" i="1"/>
  <c r="H11" i="1"/>
  <c r="L12" i="1"/>
  <c r="K12" i="1"/>
  <c r="M12" i="1"/>
  <c r="J12" i="1"/>
  <c r="J9" i="1"/>
  <c r="L9" i="1"/>
  <c r="K9" i="1"/>
  <c r="M9" i="1"/>
  <c r="K10" i="1"/>
  <c r="J10" i="1"/>
  <c r="M10" i="1"/>
  <c r="L10" i="1"/>
  <c r="J11" i="1"/>
  <c r="K11" i="1"/>
  <c r="L11" i="1"/>
  <c r="J7" i="1"/>
  <c r="K7" i="1"/>
  <c r="N9" i="1" l="1"/>
  <c r="I9" i="1"/>
  <c r="O9" i="1" s="1"/>
  <c r="N10" i="1" l="1"/>
  <c r="I10" i="1"/>
  <c r="O10" i="1" l="1"/>
  <c r="N11" i="1"/>
  <c r="I11" i="1"/>
  <c r="O11" i="1" s="1"/>
  <c r="N12" i="1" l="1"/>
  <c r="I12" i="1"/>
  <c r="O12" i="1" s="1"/>
  <c r="V10" i="1" l="1"/>
  <c r="V7" i="1" l="1"/>
  <c r="N7" i="1" l="1"/>
  <c r="I7" i="1"/>
  <c r="V21" i="1"/>
  <c r="O7" i="1" l="1"/>
  <c r="O21" i="1" s="1"/>
  <c r="V23" i="1" s="1"/>
</calcChain>
</file>

<file path=xl/sharedStrings.xml><?xml version="1.0" encoding="utf-8"?>
<sst xmlns="http://schemas.openxmlformats.org/spreadsheetml/2006/main" count="40" uniqueCount="39">
  <si>
    <t>Amount</t>
  </si>
  <si>
    <t>PAYMENT NOTE No.</t>
  </si>
  <si>
    <t>UTR</t>
  </si>
  <si>
    <t>SD (5%)</t>
  </si>
  <si>
    <t>Advance paid</t>
  </si>
  <si>
    <t>On Commissioning</t>
  </si>
  <si>
    <t>Total Payable Amount Rs. -</t>
  </si>
  <si>
    <t>Balance Payable Amount Rs. -</t>
  </si>
  <si>
    <t>Total Paid Amount Rs. -</t>
  </si>
  <si>
    <t>OHT Construction work</t>
  </si>
  <si>
    <t>Testing Deposit</t>
  </si>
  <si>
    <t>Subodh Tyagi construction</t>
  </si>
  <si>
    <t>21-04-2023 NEFT/AXISP00383589781/SPUP23/0110A/SUBODH TYAGI C 138149.00</t>
  </si>
  <si>
    <t>SPUP23/0110A</t>
  </si>
  <si>
    <t>24-07-2023 NEFT/AXISP00408846967/RIUP23/1175/SUBODH TYAGI CO 29603.00</t>
  </si>
  <si>
    <t>RIUP23/1175</t>
  </si>
  <si>
    <t>GST</t>
  </si>
  <si>
    <t>Subcontractor:</t>
  </si>
  <si>
    <t>State:</t>
  </si>
  <si>
    <t>Uttar Pradesh</t>
  </si>
  <si>
    <t>District:</t>
  </si>
  <si>
    <t>Shamli</t>
  </si>
  <si>
    <t>Block:</t>
  </si>
  <si>
    <t xml:space="preserve">Jalalpur Village OHT Construction work 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</si>
  <si>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</si>
  <si>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</si>
  <si>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</si>
  <si>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</si>
  <si>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</si>
  <si>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</si>
  <si>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</si>
  <si>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</si>
  <si>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</si>
  <si>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</si>
  <si>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GST_SD_Amount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</si>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</sst>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sz val="14"/>
      <color theme="3" tint="0.39997558519241921"/>
      <name val="Times New Roman"/>
      <family val="1"/>
    </font>
    <font>
      <sz val="10"/>
      <color theme="1"/>
      <name val="Times New Roman"/>
      <family val="1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8">
    <xf numFmtId="0" fontId="0" fillId="0" borderId="0" xfId="0"/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15" fontId="3" fillId="2" borderId="19" xfId="0" applyNumberFormat="1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4" fontId="0" fillId="2" borderId="0" xfId="1" applyNumberFormat="1" applyFont="1" applyFill="1" applyBorder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164" fontId="3" fillId="2" borderId="6" xfId="1" applyNumberFormat="1" applyFont="1" applyFill="1" applyBorder="1" applyAlignment="1">
      <alignment vertical="center"/>
    </xf>
    <xf numFmtId="164" fontId="3" fillId="2" borderId="19" xfId="1" applyNumberFormat="1" applyFont="1" applyFill="1" applyBorder="1" applyAlignment="1">
      <alignment vertical="center"/>
    </xf>
    <xf numFmtId="164" fontId="3" fillId="2" borderId="16" xfId="1" applyNumberFormat="1" applyFont="1" applyFill="1" applyBorder="1" applyAlignment="1">
      <alignment vertical="center"/>
    </xf>
    <xf numFmtId="164" fontId="3" fillId="2" borderId="5" xfId="1" applyNumberFormat="1" applyFont="1" applyFill="1" applyBorder="1" applyAlignment="1">
      <alignment vertical="center"/>
    </xf>
    <xf numFmtId="164" fontId="3" fillId="2" borderId="8" xfId="1" applyNumberFormat="1" applyFont="1" applyFill="1" applyBorder="1" applyAlignment="1">
      <alignment vertical="center"/>
    </xf>
    <xf numFmtId="9" fontId="3" fillId="2" borderId="10" xfId="1" applyNumberFormat="1" applyFont="1" applyFill="1" applyBorder="1" applyAlignment="1">
      <alignment vertical="center"/>
    </xf>
    <xf numFmtId="9" fontId="3" fillId="2" borderId="30" xfId="1" applyNumberFormat="1" applyFont="1" applyFill="1" applyBorder="1" applyAlignment="1">
      <alignment vertical="center"/>
    </xf>
    <xf numFmtId="164" fontId="3" fillId="2" borderId="30" xfId="1" applyNumberFormat="1" applyFont="1" applyFill="1" applyBorder="1" applyAlignment="1">
      <alignment vertical="center"/>
    </xf>
    <xf numFmtId="164" fontId="3" fillId="2" borderId="9" xfId="1" applyNumberFormat="1" applyFont="1" applyFill="1" applyBorder="1" applyAlignment="1">
      <alignment vertical="center"/>
    </xf>
    <xf numFmtId="9" fontId="3" fillId="2" borderId="5" xfId="1" applyNumberFormat="1" applyFont="1" applyFill="1" applyBorder="1" applyAlignment="1">
      <alignment vertical="center"/>
    </xf>
    <xf numFmtId="9" fontId="3" fillId="2" borderId="8" xfId="1" applyNumberFormat="1" applyFont="1" applyFill="1" applyBorder="1" applyAlignment="1">
      <alignment vertical="center"/>
    </xf>
    <xf numFmtId="164" fontId="3" fillId="2" borderId="7" xfId="1" applyNumberFormat="1" applyFont="1" applyFill="1" applyBorder="1" applyAlignment="1">
      <alignment vertical="center"/>
    </xf>
    <xf numFmtId="164" fontId="3" fillId="2" borderId="17" xfId="1" applyNumberFormat="1" applyFont="1" applyFill="1" applyBorder="1" applyAlignment="1">
      <alignment vertical="center"/>
    </xf>
    <xf numFmtId="164" fontId="3" fillId="2" borderId="10" xfId="1" applyNumberFormat="1" applyFont="1" applyFill="1" applyBorder="1" applyAlignment="1">
      <alignment vertical="center"/>
    </xf>
    <xf numFmtId="164" fontId="3" fillId="2" borderId="31" xfId="1" applyNumberFormat="1" applyFont="1" applyFill="1" applyBorder="1" applyAlignment="1">
      <alignment vertical="center"/>
    </xf>
    <xf numFmtId="0" fontId="0" fillId="0" borderId="22" xfId="0" applyBorder="1" applyAlignment="1">
      <alignment vertical="center"/>
    </xf>
    <xf numFmtId="164" fontId="3" fillId="2" borderId="18" xfId="1" applyNumberFormat="1" applyFont="1" applyFill="1" applyBorder="1" applyAlignment="1">
      <alignment vertical="center"/>
    </xf>
    <xf numFmtId="164" fontId="3" fillId="2" borderId="21" xfId="1" applyNumberFormat="1" applyFont="1" applyFill="1" applyBorder="1" applyAlignment="1">
      <alignment vertical="center"/>
    </xf>
    <xf numFmtId="164" fontId="3" fillId="2" borderId="25" xfId="1" applyNumberFormat="1" applyFont="1" applyFill="1" applyBorder="1" applyAlignment="1">
      <alignment vertical="center"/>
    </xf>
    <xf numFmtId="164" fontId="3" fillId="2" borderId="12" xfId="1" applyNumberFormat="1" applyFont="1" applyFill="1" applyBorder="1" applyAlignment="1">
      <alignment vertical="center"/>
    </xf>
    <xf numFmtId="164" fontId="3" fillId="2" borderId="15" xfId="1" applyNumberFormat="1" applyFont="1" applyFill="1" applyBorder="1" applyAlignment="1">
      <alignment vertical="center"/>
    </xf>
    <xf numFmtId="164" fontId="3" fillId="2" borderId="22" xfId="1" applyNumberFormat="1" applyFont="1" applyFill="1" applyBorder="1" applyAlignment="1">
      <alignment vertical="center"/>
    </xf>
    <xf numFmtId="164" fontId="3" fillId="2" borderId="27" xfId="1" applyNumberFormat="1" applyFont="1" applyFill="1" applyBorder="1" applyAlignment="1">
      <alignment vertical="center"/>
    </xf>
    <xf numFmtId="0" fontId="0" fillId="0" borderId="23" xfId="0" applyBorder="1" applyAlignment="1">
      <alignment vertical="center"/>
    </xf>
    <xf numFmtId="164" fontId="3" fillId="2" borderId="26" xfId="1" applyNumberFormat="1" applyFont="1" applyFill="1" applyBorder="1" applyAlignment="1">
      <alignment horizontal="right" vertical="center"/>
    </xf>
    <xf numFmtId="164" fontId="3" fillId="2" borderId="14" xfId="1" applyNumberFormat="1" applyFont="1" applyFill="1" applyBorder="1" applyAlignment="1">
      <alignment vertical="center"/>
    </xf>
    <xf numFmtId="164" fontId="3" fillId="2" borderId="33" xfId="1" applyNumberFormat="1" applyFont="1" applyFill="1" applyBorder="1" applyAlignment="1">
      <alignment vertical="center"/>
    </xf>
    <xf numFmtId="164" fontId="3" fillId="2" borderId="20" xfId="1" applyNumberFormat="1" applyFont="1" applyFill="1" applyBorder="1" applyAlignment="1">
      <alignment vertical="center"/>
    </xf>
    <xf numFmtId="164" fontId="3" fillId="2" borderId="24" xfId="1" applyNumberFormat="1" applyFont="1" applyFill="1" applyBorder="1" applyAlignment="1">
      <alignment vertical="center"/>
    </xf>
    <xf numFmtId="164" fontId="3" fillId="2" borderId="32" xfId="1" applyNumberFormat="1" applyFont="1" applyFill="1" applyBorder="1" applyAlignment="1">
      <alignment vertical="center"/>
    </xf>
    <xf numFmtId="164" fontId="3" fillId="2" borderId="28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5" fillId="2" borderId="8" xfId="1" applyNumberFormat="1" applyFont="1" applyFill="1" applyBorder="1" applyAlignment="1">
      <alignment vertical="center"/>
    </xf>
    <xf numFmtId="164" fontId="3" fillId="2" borderId="34" xfId="1" applyNumberFormat="1" applyFont="1" applyFill="1" applyBorder="1" applyAlignment="1">
      <alignment vertical="center"/>
    </xf>
    <xf numFmtId="164" fontId="3" fillId="2" borderId="35" xfId="1" applyNumberFormat="1" applyFont="1" applyFill="1" applyBorder="1" applyAlignment="1">
      <alignment vertical="center"/>
    </xf>
    <xf numFmtId="14" fontId="3" fillId="2" borderId="21" xfId="1" applyNumberFormat="1" applyFont="1" applyFill="1" applyBorder="1" applyAlignment="1">
      <alignment vertical="center"/>
    </xf>
    <xf numFmtId="164" fontId="5" fillId="2" borderId="5" xfId="1" applyNumberFormat="1" applyFont="1" applyFill="1" applyBorder="1" applyAlignment="1">
      <alignment vertical="center"/>
    </xf>
    <xf numFmtId="0" fontId="7" fillId="0" borderId="0" xfId="0" applyFont="1"/>
    <xf numFmtId="0" fontId="6" fillId="0" borderId="0" xfId="0" applyFont="1"/>
    <xf numFmtId="164" fontId="8" fillId="2" borderId="1" xfId="2" applyFont="1" applyFill="1" applyBorder="1" applyAlignment="1">
      <alignment vertical="center"/>
    </xf>
    <xf numFmtId="164" fontId="8" fillId="2" borderId="2" xfId="2" applyFont="1" applyFill="1" applyBorder="1" applyAlignment="1">
      <alignment vertical="center"/>
    </xf>
    <xf numFmtId="0" fontId="9" fillId="2" borderId="2" xfId="0" applyFont="1" applyFill="1" applyBorder="1" applyAlignment="1">
      <alignment vertical="center"/>
    </xf>
    <xf numFmtId="0" fontId="6" fillId="2" borderId="36" xfId="0" applyFont="1" applyFill="1" applyBorder="1" applyAlignment="1">
      <alignment vertical="center"/>
    </xf>
    <xf numFmtId="0" fontId="6" fillId="2" borderId="36" xfId="0" applyFont="1" applyFill="1" applyBorder="1" applyAlignment="1">
      <alignment horizontal="center" vertical="center" wrapText="1"/>
    </xf>
    <xf numFmtId="14" fontId="6" fillId="2" borderId="36" xfId="0" applyNumberFormat="1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164" fontId="10" fillId="2" borderId="36" xfId="2" applyFont="1" applyFill="1" applyBorder="1" applyAlignment="1">
      <alignment horizontal="center" vertical="center"/>
    </xf>
    <xf numFmtId="164" fontId="6" fillId="2" borderId="36" xfId="2" applyFont="1" applyFill="1" applyBorder="1" applyAlignment="1">
      <alignment horizontal="center" vertical="center"/>
    </xf>
  </cellXfs>
  <cellStyles count="3">
    <cellStyle name="Comma" xfId="1" builtinId="3"/>
    <cellStyle name="Comma 2" xfId="2" xr:uid="{8C688F43-EEF6-4AAF-8FBD-C3520BCDAD7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"/>
  <sheetViews>
    <sheetView tabSelected="1" workbookViewId="0">
      <selection activeCell="D2" sqref="D2"/>
    </sheetView>
  </sheetViews>
  <sheetFormatPr defaultColWidth="9" defaultRowHeight="14.4" x14ac:dyDescent="0.3"/>
  <cols>
    <col min="1" max="1" width="9" style="11"/>
    <col min="2" max="2" width="30" style="11" customWidth="1"/>
    <col min="3" max="3" width="13.44140625" style="11" bestFit="1" customWidth="1"/>
    <col min="4" max="4" width="11.5546875" style="11" bestFit="1" customWidth="1"/>
    <col min="5" max="5" width="13.21875" style="11" bestFit="1" customWidth="1"/>
    <col min="6" max="7" width="13.21875" style="11" customWidth="1"/>
    <col min="8" max="8" width="14.77734375" style="51" customWidth="1"/>
    <col min="9" max="9" width="12.77734375" style="51" bestFit="1" customWidth="1"/>
    <col min="10" max="10" width="10.77734375" style="11" bestFit="1" customWidth="1"/>
    <col min="11" max="11" width="10.44140625" style="11" bestFit="1" customWidth="1"/>
    <col min="12" max="12" width="10.44140625" style="11" hidden="1" customWidth="1"/>
    <col min="13" max="13" width="10.44140625" style="11" customWidth="1"/>
    <col min="14" max="15" width="14.77734375" style="11" customWidth="1"/>
    <col min="16" max="16" width="7.21875" style="11" customWidth="1"/>
    <col min="17" max="17" width="21.77734375" style="11" bestFit="1" customWidth="1"/>
    <col min="18" max="18" width="12.77734375" style="11" bestFit="1" customWidth="1"/>
    <col min="19" max="19" width="14.5546875" style="11" bestFit="1" customWidth="1"/>
    <col min="20" max="21" width="14.5546875" style="11" customWidth="1"/>
    <col min="22" max="22" width="19.77734375" style="11" bestFit="1" customWidth="1"/>
    <col min="23" max="23" width="84.21875" style="11" bestFit="1" customWidth="1"/>
    <col min="24" max="16384" width="9" style="11"/>
  </cols>
  <sheetData>
    <row r="1" spans="1:23" ht="20.399999999999999" thickBot="1" x14ac:dyDescent="0.35">
      <c r="A1" s="58" t="s">
        <v>17</v>
      </c>
      <c r="B1" s="14" t="s">
        <v>11</v>
      </c>
      <c r="E1" s="12"/>
      <c r="F1" s="12"/>
      <c r="G1" s="12"/>
      <c r="H1" s="13"/>
      <c r="I1" s="13"/>
    </row>
    <row r="2" spans="1:23" ht="20.399999999999999" thickBot="1" x14ac:dyDescent="0.35">
      <c r="A2" s="58" t="s">
        <v>18</v>
      </c>
      <c r="B2" s="59" t="s">
        <v>19</v>
      </c>
      <c r="C2" s="14"/>
      <c r="D2" s="14"/>
      <c r="G2" s="15"/>
      <c r="I2" s="15" t="s">
        <v>9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1:23" ht="20.399999999999999" thickBot="1" x14ac:dyDescent="0.35">
      <c r="A3" s="58" t="s">
        <v>20</v>
      </c>
      <c r="B3" s="60" t="s">
        <v>21</v>
      </c>
      <c r="C3" s="14"/>
      <c r="D3" s="14"/>
      <c r="G3" s="15"/>
      <c r="I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4" spans="1:23" ht="15" thickBot="1" x14ac:dyDescent="0.35">
      <c r="A4" s="58" t="s">
        <v>22</v>
      </c>
      <c r="B4" s="61" t="s">
        <v>21</v>
      </c>
      <c r="C4" s="17"/>
      <c r="D4" s="17"/>
      <c r="E4" s="17"/>
      <c r="F4" s="16"/>
      <c r="G4" s="16"/>
      <c r="H4" s="18"/>
      <c r="I4" s="18"/>
      <c r="J4" s="16"/>
      <c r="K4" s="16"/>
      <c r="L4" s="16"/>
      <c r="M4" s="16"/>
      <c r="Q4" s="16"/>
      <c r="R4" s="19"/>
      <c r="S4" s="19"/>
      <c r="T4" s="19"/>
      <c r="U4" s="19"/>
      <c r="V4" s="19"/>
      <c r="W4" s="19"/>
    </row>
    <row r="5" spans="1:23" ht="43.95" customHeight="1" thickBot="1" x14ac:dyDescent="0.35">
      <c r="A5" s="62" t="s">
        <v>24</v>
      </c>
      <c r="B5" s="63" t="s">
        <v>25</v>
      </c>
      <c r="C5" s="64" t="s">
        <v>26</v>
      </c>
      <c r="D5" s="65" t="s">
        <v>27</v>
      </c>
      <c r="E5" s="63" t="s">
        <v>28</v>
      </c>
      <c r="F5" s="63" t="s">
        <v>29</v>
      </c>
      <c r="G5" s="65" t="s">
        <v>30</v>
      </c>
      <c r="H5" s="66" t="s">
        <v>31</v>
      </c>
      <c r="I5" s="67" t="s">
        <v>0</v>
      </c>
      <c r="J5" s="63" t="s">
        <v>32</v>
      </c>
      <c r="K5" s="63" t="s">
        <v>33</v>
      </c>
      <c r="L5" s="10" t="s">
        <v>5</v>
      </c>
      <c r="M5" s="10" t="s">
        <v>10</v>
      </c>
      <c r="N5" s="63" t="s">
        <v>34</v>
      </c>
      <c r="O5" s="63" t="s">
        <v>35</v>
      </c>
      <c r="P5" s="3"/>
      <c r="Q5" s="2" t="s">
        <v>1</v>
      </c>
      <c r="R5" s="63" t="s">
        <v>36</v>
      </c>
      <c r="S5" s="63" t="s">
        <v>37</v>
      </c>
      <c r="T5" s="1" t="s">
        <v>3</v>
      </c>
      <c r="U5" s="2" t="s">
        <v>4</v>
      </c>
      <c r="V5" s="63" t="s">
        <v>38</v>
      </c>
      <c r="W5" s="63" t="s">
        <v>2</v>
      </c>
    </row>
    <row r="6" spans="1:23" x14ac:dyDescent="0.3">
      <c r="B6" s="20"/>
      <c r="C6" s="21"/>
      <c r="D6" s="21"/>
      <c r="E6" s="22"/>
      <c r="F6" s="53"/>
      <c r="G6" s="53"/>
      <c r="H6" s="29">
        <v>0.18</v>
      </c>
      <c r="I6" s="24"/>
      <c r="J6" s="25">
        <v>0.01</v>
      </c>
      <c r="K6" s="26">
        <v>0.05</v>
      </c>
      <c r="L6" s="26">
        <v>0</v>
      </c>
      <c r="M6" s="26">
        <v>0.1</v>
      </c>
      <c r="N6" s="26">
        <v>0.18</v>
      </c>
      <c r="O6" s="27"/>
      <c r="P6" s="3"/>
      <c r="Q6" s="28"/>
      <c r="R6" s="23"/>
      <c r="S6" s="29">
        <v>0.01</v>
      </c>
      <c r="T6" s="30">
        <v>0.05</v>
      </c>
      <c r="U6" s="24"/>
      <c r="V6" s="31"/>
      <c r="W6" s="27"/>
    </row>
    <row r="7" spans="1:23" ht="27" customHeight="1" x14ac:dyDescent="0.3">
      <c r="A7" s="11">
        <v>56714</v>
      </c>
      <c r="B7" s="5" t="s">
        <v>23</v>
      </c>
      <c r="C7" s="6">
        <v>45033</v>
      </c>
      <c r="D7" s="8">
        <v>1</v>
      </c>
      <c r="E7" s="32">
        <f>2204236*20%</f>
        <v>440847.2</v>
      </c>
      <c r="F7" s="54">
        <v>276384.61</v>
      </c>
      <c r="G7" s="54">
        <f>ROUND(E7-F7,)</f>
        <v>164463</v>
      </c>
      <c r="H7" s="23">
        <f>ROUND(G7*$H$6,0)</f>
        <v>29603</v>
      </c>
      <c r="I7" s="24">
        <f>G7+H7</f>
        <v>194066</v>
      </c>
      <c r="J7" s="33">
        <f>ROUND(G7*$J$6,)</f>
        <v>1645</v>
      </c>
      <c r="K7" s="27">
        <f>ROUND(G7*$K$6,)</f>
        <v>8223</v>
      </c>
      <c r="L7" s="27">
        <f>ROUND(G7*$L$6,)</f>
        <v>0</v>
      </c>
      <c r="M7" s="27">
        <f>ROUND(G7*$M$6,)</f>
        <v>16446</v>
      </c>
      <c r="N7" s="27">
        <f>H7</f>
        <v>29603</v>
      </c>
      <c r="O7" s="27">
        <f>ROUND(I7-SUM(J7:N7),0)</f>
        <v>138149</v>
      </c>
      <c r="P7" s="3"/>
      <c r="Q7" s="34" t="s">
        <v>13</v>
      </c>
      <c r="R7" s="23">
        <v>138149</v>
      </c>
      <c r="S7" s="23">
        <v>0</v>
      </c>
      <c r="T7" s="24">
        <v>0</v>
      </c>
      <c r="U7" s="24">
        <v>0</v>
      </c>
      <c r="V7" s="31">
        <f t="shared" ref="V7" si="0">R7-S7</f>
        <v>138149</v>
      </c>
      <c r="W7" s="35" t="s">
        <v>12</v>
      </c>
    </row>
    <row r="8" spans="1:23" ht="27" customHeight="1" x14ac:dyDescent="0.2">
      <c r="A8" s="11">
        <v>56714</v>
      </c>
      <c r="B8" s="5" t="s">
        <v>16</v>
      </c>
      <c r="C8" s="6"/>
      <c r="D8" s="8"/>
      <c r="E8" s="32">
        <v>29603</v>
      </c>
      <c r="F8" s="54"/>
      <c r="G8" s="54"/>
      <c r="H8" s="23"/>
      <c r="I8" s="24"/>
      <c r="J8" s="33"/>
      <c r="K8" s="27"/>
      <c r="L8" s="27"/>
      <c r="M8" s="27"/>
      <c r="N8" s="27"/>
      <c r="O8" s="27">
        <v>29603</v>
      </c>
      <c r="P8" s="3"/>
      <c r="Q8" s="34" t="s">
        <v>15</v>
      </c>
      <c r="R8" s="23">
        <v>29603</v>
      </c>
      <c r="S8" s="23"/>
      <c r="T8" s="24">
        <v>0</v>
      </c>
      <c r="U8" s="24">
        <v>0</v>
      </c>
      <c r="V8" s="31">
        <f t="shared" ref="V8:V9" si="1">R8-S8</f>
        <v>29603</v>
      </c>
      <c r="W8" s="57" t="s">
        <v>14</v>
      </c>
    </row>
    <row r="9" spans="1:23" ht="27" customHeight="1" x14ac:dyDescent="0.3">
      <c r="B9" s="5"/>
      <c r="C9" s="6"/>
      <c r="D9" s="8"/>
      <c r="E9" s="32"/>
      <c r="F9" s="54"/>
      <c r="G9" s="54">
        <f t="shared" ref="G9:G12" si="2">ROUND(E9-F9,)</f>
        <v>0</v>
      </c>
      <c r="H9" s="23">
        <f t="shared" ref="H9:H12" si="3">ROUND(G9*$H$6,0)</f>
        <v>0</v>
      </c>
      <c r="I9" s="24">
        <f t="shared" ref="I9:I12" si="4">G9+H9</f>
        <v>0</v>
      </c>
      <c r="J9" s="33">
        <f t="shared" ref="J9:J12" si="5">ROUND(G9*$J$6,)</f>
        <v>0</v>
      </c>
      <c r="K9" s="27">
        <f t="shared" ref="K9:K12" si="6">ROUND(G9*$K$6,)</f>
        <v>0</v>
      </c>
      <c r="L9" s="27">
        <f t="shared" ref="L9:L12" si="7">ROUND(G9*$L$6,)</f>
        <v>0</v>
      </c>
      <c r="M9" s="27">
        <f t="shared" ref="M9:M12" si="8">ROUND(G9*$M$6,)</f>
        <v>0</v>
      </c>
      <c r="N9" s="27">
        <f t="shared" ref="N9:N12" si="9">H9</f>
        <v>0</v>
      </c>
      <c r="O9" s="27">
        <f t="shared" ref="O9:O12" si="10">ROUND(I9-SUM(J9:N9),0)</f>
        <v>0</v>
      </c>
      <c r="P9" s="3"/>
      <c r="Q9" s="34"/>
      <c r="R9" s="23"/>
      <c r="S9" s="23">
        <f>R9*$S$6</f>
        <v>0</v>
      </c>
      <c r="T9" s="24">
        <v>0</v>
      </c>
      <c r="U9" s="24">
        <v>0</v>
      </c>
      <c r="V9" s="31">
        <f t="shared" si="1"/>
        <v>0</v>
      </c>
      <c r="W9" s="35"/>
    </row>
    <row r="10" spans="1:23" ht="27" customHeight="1" x14ac:dyDescent="0.3">
      <c r="B10" s="5"/>
      <c r="C10" s="55"/>
      <c r="D10" s="8"/>
      <c r="E10" s="32"/>
      <c r="F10" s="54"/>
      <c r="G10" s="54">
        <f t="shared" si="2"/>
        <v>0</v>
      </c>
      <c r="H10" s="23">
        <f t="shared" si="3"/>
        <v>0</v>
      </c>
      <c r="I10" s="24">
        <f t="shared" si="4"/>
        <v>0</v>
      </c>
      <c r="J10" s="33">
        <f t="shared" si="5"/>
        <v>0</v>
      </c>
      <c r="K10" s="27">
        <f t="shared" si="6"/>
        <v>0</v>
      </c>
      <c r="L10" s="27">
        <f t="shared" si="7"/>
        <v>0</v>
      </c>
      <c r="M10" s="27">
        <f t="shared" si="8"/>
        <v>0</v>
      </c>
      <c r="N10" s="27">
        <f t="shared" si="9"/>
        <v>0</v>
      </c>
      <c r="O10" s="27">
        <f t="shared" si="10"/>
        <v>0</v>
      </c>
      <c r="P10" s="9"/>
      <c r="Q10" s="34"/>
      <c r="R10" s="23"/>
      <c r="S10" s="23">
        <f>R10*$S$6</f>
        <v>0</v>
      </c>
      <c r="T10" s="24">
        <v>0</v>
      </c>
      <c r="U10" s="24">
        <v>0</v>
      </c>
      <c r="V10" s="31">
        <f>R10-S10-T10-U10</f>
        <v>0</v>
      </c>
      <c r="W10" s="35"/>
    </row>
    <row r="11" spans="1:23" ht="27" customHeight="1" x14ac:dyDescent="0.3">
      <c r="B11" s="36"/>
      <c r="C11" s="37"/>
      <c r="D11" s="37"/>
      <c r="E11" s="32"/>
      <c r="F11" s="54"/>
      <c r="G11" s="54">
        <f t="shared" si="2"/>
        <v>0</v>
      </c>
      <c r="H11" s="23">
        <f t="shared" si="3"/>
        <v>0</v>
      </c>
      <c r="I11" s="24">
        <f t="shared" si="4"/>
        <v>0</v>
      </c>
      <c r="J11" s="33">
        <f t="shared" si="5"/>
        <v>0</v>
      </c>
      <c r="K11" s="27">
        <f t="shared" si="6"/>
        <v>0</v>
      </c>
      <c r="L11" s="27">
        <f t="shared" si="7"/>
        <v>0</v>
      </c>
      <c r="M11" s="27">
        <f t="shared" si="8"/>
        <v>0</v>
      </c>
      <c r="N11" s="27">
        <f t="shared" si="9"/>
        <v>0</v>
      </c>
      <c r="O11" s="27">
        <f t="shared" si="10"/>
        <v>0</v>
      </c>
      <c r="P11" s="9"/>
      <c r="Q11" s="34"/>
      <c r="R11" s="39"/>
      <c r="S11" s="39"/>
      <c r="T11" s="39"/>
      <c r="U11" s="39"/>
      <c r="V11" s="42"/>
      <c r="W11" s="43"/>
    </row>
    <row r="12" spans="1:23" ht="27" customHeight="1" x14ac:dyDescent="0.3">
      <c r="B12" s="36"/>
      <c r="C12" s="37"/>
      <c r="D12" s="37"/>
      <c r="E12" s="32"/>
      <c r="F12" s="54"/>
      <c r="G12" s="54">
        <f t="shared" si="2"/>
        <v>0</v>
      </c>
      <c r="H12" s="23">
        <f t="shared" si="3"/>
        <v>0</v>
      </c>
      <c r="I12" s="24">
        <f t="shared" si="4"/>
        <v>0</v>
      </c>
      <c r="J12" s="33">
        <f t="shared" si="5"/>
        <v>0</v>
      </c>
      <c r="K12" s="27">
        <f t="shared" si="6"/>
        <v>0</v>
      </c>
      <c r="L12" s="27">
        <f t="shared" si="7"/>
        <v>0</v>
      </c>
      <c r="M12" s="27">
        <f t="shared" si="8"/>
        <v>0</v>
      </c>
      <c r="N12" s="27">
        <f t="shared" si="9"/>
        <v>0</v>
      </c>
      <c r="O12" s="27">
        <f t="shared" si="10"/>
        <v>0</v>
      </c>
      <c r="P12" s="9"/>
      <c r="Q12" s="34"/>
      <c r="R12" s="39"/>
      <c r="S12" s="39"/>
      <c r="T12" s="39"/>
      <c r="U12" s="39"/>
      <c r="V12" s="42"/>
      <c r="W12" s="43"/>
    </row>
    <row r="13" spans="1:23" x14ac:dyDescent="0.3">
      <c r="B13" s="36"/>
      <c r="C13" s="37"/>
      <c r="D13" s="37"/>
      <c r="E13" s="38"/>
      <c r="F13" s="39"/>
      <c r="G13" s="38"/>
      <c r="H13" s="39"/>
      <c r="I13" s="40"/>
      <c r="J13" s="21"/>
      <c r="K13" s="41"/>
      <c r="L13" s="41"/>
      <c r="M13" s="41"/>
      <c r="N13" s="41"/>
      <c r="O13" s="41"/>
      <c r="P13" s="9"/>
      <c r="Q13" s="34"/>
      <c r="R13" s="39"/>
      <c r="S13" s="39"/>
      <c r="T13" s="39"/>
      <c r="U13" s="39"/>
      <c r="V13" s="42"/>
      <c r="W13" s="43"/>
    </row>
    <row r="14" spans="1:23" x14ac:dyDescent="0.3">
      <c r="B14" s="36"/>
      <c r="C14" s="37"/>
      <c r="D14" s="37"/>
      <c r="E14" s="38"/>
      <c r="F14" s="39"/>
      <c r="G14" s="38"/>
      <c r="H14" s="39"/>
      <c r="I14" s="40"/>
      <c r="J14" s="21"/>
      <c r="K14" s="41"/>
      <c r="L14" s="41"/>
      <c r="M14" s="41"/>
      <c r="N14" s="41"/>
      <c r="O14" s="41"/>
      <c r="P14" s="9"/>
      <c r="Q14" s="34"/>
      <c r="R14" s="39"/>
      <c r="S14" s="39"/>
      <c r="T14" s="39"/>
      <c r="U14" s="39"/>
      <c r="V14" s="42"/>
      <c r="W14" s="43"/>
    </row>
    <row r="15" spans="1:23" x14ac:dyDescent="0.3">
      <c r="B15" s="36"/>
      <c r="C15" s="37"/>
      <c r="D15" s="37"/>
      <c r="E15" s="38"/>
      <c r="F15" s="39"/>
      <c r="G15" s="38"/>
      <c r="H15" s="39"/>
      <c r="I15" s="40"/>
      <c r="J15" s="21"/>
      <c r="K15" s="41"/>
      <c r="L15" s="41"/>
      <c r="M15" s="41"/>
      <c r="N15" s="41"/>
      <c r="O15" s="41"/>
      <c r="P15" s="9"/>
      <c r="Q15" s="34"/>
      <c r="R15" s="39"/>
      <c r="S15" s="39"/>
      <c r="T15" s="39"/>
      <c r="U15" s="39"/>
      <c r="V15" s="42"/>
      <c r="W15" s="43"/>
    </row>
    <row r="16" spans="1:23" x14ac:dyDescent="0.3">
      <c r="B16" s="36"/>
      <c r="C16" s="37"/>
      <c r="D16" s="37"/>
      <c r="E16" s="38"/>
      <c r="F16" s="39"/>
      <c r="G16" s="38"/>
      <c r="H16" s="39"/>
      <c r="I16" s="40"/>
      <c r="J16" s="21"/>
      <c r="K16" s="41"/>
      <c r="L16" s="41"/>
      <c r="M16" s="41"/>
      <c r="N16" s="41"/>
      <c r="O16" s="41"/>
      <c r="P16" s="9"/>
      <c r="Q16" s="34"/>
      <c r="R16" s="39"/>
      <c r="S16" s="39"/>
      <c r="T16" s="39"/>
      <c r="U16" s="39"/>
      <c r="V16" s="42"/>
      <c r="W16" s="43"/>
    </row>
    <row r="17" spans="1:23" x14ac:dyDescent="0.3">
      <c r="B17" s="36"/>
      <c r="C17" s="37"/>
      <c r="D17" s="37"/>
      <c r="E17" s="38"/>
      <c r="F17" s="39"/>
      <c r="G17" s="38"/>
      <c r="H17" s="39"/>
      <c r="I17" s="40"/>
      <c r="J17" s="21"/>
      <c r="K17" s="41"/>
      <c r="L17" s="41"/>
      <c r="M17" s="41"/>
      <c r="N17" s="41"/>
      <c r="O17" s="41"/>
      <c r="P17" s="9"/>
      <c r="Q17" s="34"/>
      <c r="R17" s="39"/>
      <c r="S17" s="39"/>
      <c r="T17" s="39"/>
      <c r="U17" s="39"/>
      <c r="V17" s="42"/>
      <c r="W17" s="43"/>
    </row>
    <row r="18" spans="1:23" ht="15" thickBot="1" x14ac:dyDescent="0.35">
      <c r="B18" s="4"/>
      <c r="C18" s="7"/>
      <c r="D18" s="7"/>
      <c r="E18" s="44"/>
      <c r="F18" s="44"/>
      <c r="G18" s="44"/>
      <c r="H18" s="45"/>
      <c r="I18" s="46"/>
      <c r="J18" s="47"/>
      <c r="K18" s="48"/>
      <c r="L18" s="48"/>
      <c r="M18" s="48"/>
      <c r="N18" s="48"/>
      <c r="O18" s="48"/>
      <c r="P18" s="9"/>
      <c r="Q18" s="49"/>
      <c r="R18" s="45"/>
      <c r="S18" s="45"/>
      <c r="T18" s="45"/>
      <c r="U18" s="45"/>
      <c r="V18" s="50"/>
      <c r="W18" s="48"/>
    </row>
    <row r="19" spans="1:23" x14ac:dyDescent="0.3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4"/>
      <c r="W19" s="23"/>
    </row>
    <row r="20" spans="1:23" x14ac:dyDescent="0.3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4"/>
      <c r="W20" s="39"/>
    </row>
    <row r="21" spans="1:23" x14ac:dyDescent="0.3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56" t="s">
        <v>6</v>
      </c>
      <c r="L21" s="23"/>
      <c r="M21" s="56"/>
      <c r="N21" s="56"/>
      <c r="O21" s="56">
        <f>SUM(O7:O18)</f>
        <v>167752</v>
      </c>
      <c r="P21" s="56"/>
      <c r="Q21" s="56"/>
      <c r="R21" s="56"/>
      <c r="S21" s="56"/>
      <c r="T21" s="56" t="s">
        <v>8</v>
      </c>
      <c r="U21" s="56"/>
      <c r="V21" s="52">
        <f>SUM(V6:V18)</f>
        <v>167752</v>
      </c>
      <c r="W21" s="39"/>
    </row>
    <row r="22" spans="1:23" x14ac:dyDescent="0.3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4"/>
      <c r="W22" s="39"/>
    </row>
    <row r="23" spans="1:23" x14ac:dyDescent="0.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56" t="s">
        <v>7</v>
      </c>
      <c r="U23" s="23"/>
      <c r="V23" s="52">
        <f>O21-V21</f>
        <v>0</v>
      </c>
      <c r="W23" s="39"/>
    </row>
    <row r="24" spans="1:23" x14ac:dyDescent="0.3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4"/>
      <c r="W24" s="3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Laxmi Civil</cp:lastModifiedBy>
  <cp:lastPrinted>2022-06-10T14:20:18Z</cp:lastPrinted>
  <dcterms:created xsi:type="dcterms:W3CDTF">2022-06-10T14:11:52Z</dcterms:created>
  <dcterms:modified xsi:type="dcterms:W3CDTF">2025-05-28T10:18:35Z</dcterms:modified>
</cp:coreProperties>
</file>