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Not Edited Properly - Shahrukh\Not Edited Properly - Shahrukh\"/>
    </mc:Choice>
  </mc:AlternateContent>
  <xr:revisionPtr revIDLastSave="0" documentId="13_ncr:1_{CD3A72BF-B79B-4B6F-BD92-85919E9FB2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I11" i="1" s="1"/>
  <c r="G12" i="1"/>
  <c r="I12" i="1" s="1"/>
  <c r="G13" i="1"/>
  <c r="I13" i="1" s="1"/>
  <c r="G14" i="1"/>
  <c r="I14" i="1" s="1"/>
  <c r="U9" i="1"/>
  <c r="U10" i="1"/>
  <c r="O7" i="1"/>
  <c r="G10" i="1"/>
  <c r="I10" i="1" s="1"/>
  <c r="J14" i="1" l="1"/>
  <c r="N14" i="1" s="1"/>
  <c r="J12" i="1"/>
  <c r="N12" i="1"/>
  <c r="J13" i="1"/>
  <c r="N13" i="1"/>
  <c r="J11" i="1"/>
  <c r="N11" i="1"/>
  <c r="J10" i="1"/>
  <c r="N10" i="1"/>
  <c r="G9" i="1"/>
  <c r="I9" i="1" s="1"/>
  <c r="J9" i="1" l="1"/>
  <c r="N9" i="1" s="1"/>
  <c r="U15" i="1"/>
  <c r="U8" i="1" l="1"/>
  <c r="G8" i="1" l="1"/>
  <c r="I8" i="1" l="1"/>
  <c r="J8" i="1" l="1"/>
  <c r="N8" i="1" l="1"/>
</calcChain>
</file>

<file path=xl/sharedStrings.xml><?xml version="1.0" encoding="utf-8"?>
<sst xmlns="http://schemas.openxmlformats.org/spreadsheetml/2006/main" count="47" uniqueCount="45">
  <si>
    <t>Amount</t>
  </si>
  <si>
    <t>PAYMENT NOTE No.</t>
  </si>
  <si>
    <t>UTR</t>
  </si>
  <si>
    <t>SD (5%)</t>
  </si>
  <si>
    <t>Advance paid</t>
  </si>
  <si>
    <t>Additional Debit</t>
  </si>
  <si>
    <t>TDS Amount @ 2% on BASIC AMOUNT</t>
  </si>
  <si>
    <t>21-06-2023 NEFT/AXISP00399921614/RIUP23/744/PRASHANT KUMAR 6174.00</t>
  </si>
  <si>
    <t>RIUP23/744/</t>
  </si>
  <si>
    <t>07-09-2023 NEFT/AXISP00422654384/RIUP23/1862/PRASHANT KUMAR 27440.00</t>
  </si>
  <si>
    <t>10-08-2023 NEFT/AXISP00414729128/RIUP23/1458/PRASHANT KUMAR 27440.00</t>
  </si>
  <si>
    <t>RIUP23/1458</t>
  </si>
  <si>
    <t>RIUP23/1862</t>
  </si>
  <si>
    <t>S</t>
  </si>
  <si>
    <t>07-09-2023 NEFT/AXISP00422654384/RIUP23/1862/PRASHANT KUMAR/PUNB0058200 27440.00</t>
  </si>
  <si>
    <t>11-10-2023 NEFT/AXISP00433203147/RIUP23/2585/PRASHANT KUMAR/PUNB0058200 27440.00</t>
  </si>
  <si>
    <t>08-11-2023 NEFT/AXISP00442118562/RIUP23/3081/PRASHANT KUMAR/PUNB0058200 27440.00</t>
  </si>
  <si>
    <t>Village Bolero Hiring work .MAY. 2023</t>
  </si>
  <si>
    <t>Village Bolero Hiring work .June. 2023</t>
  </si>
  <si>
    <t>Village Bolero Hiring work .July. 2024</t>
  </si>
  <si>
    <t>Village Bolero Hiring work .aug. 2023</t>
  </si>
  <si>
    <t>Village Bolero Hiring work .sep. 2023</t>
  </si>
  <si>
    <t>Village Bolero Hiring work .oct. 2023</t>
  </si>
  <si>
    <t>Village Bolero Hiring work .nov. 2023</t>
  </si>
  <si>
    <t>Subcontractor:</t>
  </si>
  <si>
    <t>Prashant Kumar</t>
  </si>
  <si>
    <t>State:</t>
  </si>
  <si>
    <t>Uttar Pradesh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</si>
  <si>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</si>
  <si>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</si>
  <si>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</si>
  <si>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</si>
  <si>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</si>
  <si>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</si>
  <si>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</si>
  <si>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</si>
  <si>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</si>
  <si>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</si>
  <si>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</si>
  <si>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</si>
  <si>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</si>
  <si>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Final_Amount</t>
  </si>
  <si>
    <t>Payment_Amount</t>
  </si>
  <si>
    <t>Total_Amount</t>
  </si>
  <si>
    <t>Muzaffarnagar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</si>
</sst>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3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43" fontId="3" fillId="2" borderId="20" xfId="1" applyNumberFormat="1" applyFont="1" applyFill="1" applyBorder="1" applyAlignment="1">
      <alignment horizontal="right"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3" fillId="2" borderId="29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 wrapText="1"/>
    </xf>
    <xf numFmtId="14" fontId="3" fillId="2" borderId="9" xfId="0" applyNumberFormat="1" applyFont="1" applyFill="1" applyBorder="1" applyAlignment="1">
      <alignment horizontal="center" vertical="center"/>
    </xf>
    <xf numFmtId="43" fontId="5" fillId="2" borderId="4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15" fontId="3" fillId="2" borderId="11" xfId="0" applyNumberFormat="1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28" xfId="1" applyNumberFormat="1" applyFont="1" applyFill="1" applyBorder="1" applyAlignment="1">
      <alignment vertical="center"/>
    </xf>
    <xf numFmtId="43" fontId="3" fillId="3" borderId="27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23" xfId="1" applyNumberFormat="1" applyFont="1" applyFill="1" applyBorder="1" applyAlignment="1">
      <alignment vertical="center"/>
    </xf>
    <xf numFmtId="43" fontId="3" fillId="3" borderId="23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6" fillId="0" borderId="0" xfId="0" applyFont="1"/>
    <xf numFmtId="164" fontId="2" fillId="2" borderId="0" xfId="1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3" xfId="0" applyFont="1" applyFill="1" applyBorder="1" applyAlignment="1">
      <alignment horizontal="center" vertical="center" wrapText="1"/>
    </xf>
    <xf numFmtId="14" fontId="6" fillId="2" borderId="33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64" fontId="7" fillId="2" borderId="33" xfId="1" applyFont="1" applyFill="1" applyBorder="1" applyAlignment="1">
      <alignment horizontal="center" vertical="center"/>
    </xf>
    <xf numFmtId="164" fontId="6" fillId="2" borderId="33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"/>
  <sheetViews>
    <sheetView tabSelected="1" zoomScale="85" zoomScaleNormal="85" workbookViewId="0">
      <selection activeCell="A14" sqref="A14"/>
    </sheetView>
  </sheetViews>
  <sheetFormatPr defaultColWidth="9" defaultRowHeight="15" x14ac:dyDescent="0.25"/>
  <cols>
    <col min="1" max="1" width="9" style="8"/>
    <col min="2" max="2" width="30" style="8" customWidth="1"/>
    <col min="3" max="3" width="13.42578125" style="8" bestFit="1" customWidth="1"/>
    <col min="4" max="4" width="11.5703125" style="8" bestFit="1" customWidth="1"/>
    <col min="5" max="5" width="13.28515625" style="8" bestFit="1" customWidth="1"/>
    <col min="6" max="7" width="13.28515625" style="8" customWidth="1"/>
    <col min="8" max="8" width="14.7109375" style="41" customWidth="1"/>
    <col min="9" max="9" width="12.85546875" style="41" bestFit="1" customWidth="1"/>
    <col min="10" max="10" width="15.140625" style="8" customWidth="1"/>
    <col min="11" max="11" width="10.42578125" style="8" bestFit="1" customWidth="1"/>
    <col min="12" max="14" width="14.85546875" style="8" customWidth="1"/>
    <col min="15" max="15" width="7.28515625" style="8" customWidth="1"/>
    <col min="16" max="16" width="21.7109375" style="8" bestFit="1" customWidth="1"/>
    <col min="17" max="17" width="12.7109375" style="8" bestFit="1" customWidth="1"/>
    <col min="18" max="18" width="14.5703125" style="8" bestFit="1" customWidth="1"/>
    <col min="19" max="20" width="14.5703125" style="8" customWidth="1"/>
    <col min="21" max="21" width="14" style="8" customWidth="1"/>
    <col min="22" max="22" width="72.42578125" style="8" bestFit="1" customWidth="1"/>
    <col min="23" max="16384" width="9" style="8"/>
  </cols>
  <sheetData>
    <row r="1" spans="1:22" ht="21" x14ac:dyDescent="0.25">
      <c r="A1" s="72" t="s">
        <v>24</v>
      </c>
      <c r="B1" s="73" t="s">
        <v>25</v>
      </c>
      <c r="E1" s="9"/>
      <c r="F1" s="9"/>
      <c r="G1" s="9"/>
      <c r="H1" s="10"/>
      <c r="I1" s="10"/>
    </row>
    <row r="2" spans="1:22" ht="21" x14ac:dyDescent="0.25">
      <c r="A2" s="72" t="s">
        <v>26</v>
      </c>
      <c r="B2" t="s">
        <v>27</v>
      </c>
      <c r="C2" s="11"/>
      <c r="D2" s="11"/>
      <c r="H2" s="45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2" ht="21.75" thickBot="1" x14ac:dyDescent="0.3">
      <c r="A3" s="72" t="s">
        <v>28</v>
      </c>
      <c r="B3" t="s">
        <v>44</v>
      </c>
      <c r="C3" s="11"/>
      <c r="D3" s="11"/>
      <c r="H3" s="45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2" ht="15.75" thickBot="1" x14ac:dyDescent="0.3">
      <c r="A4" s="72" t="s">
        <v>29</v>
      </c>
      <c r="B4" t="s">
        <v>44</v>
      </c>
      <c r="C4" s="14"/>
      <c r="D4" s="14"/>
      <c r="E4" s="14"/>
      <c r="F4" s="13"/>
      <c r="G4" s="13"/>
      <c r="H4" s="15"/>
      <c r="I4" s="15"/>
      <c r="J4" s="13"/>
      <c r="K4" s="13"/>
      <c r="P4" s="13"/>
      <c r="Q4" s="16"/>
      <c r="R4" s="16"/>
      <c r="S4" s="16"/>
      <c r="T4" s="16"/>
      <c r="U4" s="16"/>
      <c r="V4" s="16"/>
    </row>
    <row r="5" spans="1:22" ht="43.9" customHeight="1" thickBot="1" x14ac:dyDescent="0.3">
      <c r="A5" s="74" t="s">
        <v>30</v>
      </c>
      <c r="B5" s="75" t="s">
        <v>31</v>
      </c>
      <c r="C5" s="76" t="s">
        <v>32</v>
      </c>
      <c r="D5" s="77" t="s">
        <v>33</v>
      </c>
      <c r="E5" s="75" t="s">
        <v>34</v>
      </c>
      <c r="F5" s="75" t="s">
        <v>35</v>
      </c>
      <c r="G5" s="77" t="s">
        <v>36</v>
      </c>
      <c r="H5" s="78" t="s">
        <v>37</v>
      </c>
      <c r="I5" s="79" t="s">
        <v>0</v>
      </c>
      <c r="J5" s="75" t="s">
        <v>38</v>
      </c>
      <c r="K5" s="75" t="s">
        <v>39</v>
      </c>
      <c r="L5" s="75" t="s">
        <v>40</v>
      </c>
      <c r="M5" s="7" t="s">
        <v>5</v>
      </c>
      <c r="N5" s="75" t="s">
        <v>41</v>
      </c>
      <c r="O5" s="3"/>
      <c r="P5" s="2" t="s">
        <v>1</v>
      </c>
      <c r="Q5" s="75" t="s">
        <v>42</v>
      </c>
      <c r="R5" s="2" t="s">
        <v>6</v>
      </c>
      <c r="S5" s="1" t="s">
        <v>3</v>
      </c>
      <c r="T5" s="2" t="s">
        <v>4</v>
      </c>
      <c r="U5" s="75" t="s">
        <v>43</v>
      </c>
      <c r="V5" s="7" t="s">
        <v>2</v>
      </c>
    </row>
    <row r="6" spans="1:22" x14ac:dyDescent="0.25">
      <c r="B6" s="17"/>
      <c r="C6" s="18"/>
      <c r="D6" s="18"/>
      <c r="E6" s="46"/>
      <c r="F6" s="44"/>
      <c r="G6" s="43"/>
      <c r="H6" s="20"/>
      <c r="I6" s="29"/>
      <c r="J6" s="21">
        <v>0.02</v>
      </c>
      <c r="K6" s="22">
        <v>0.05</v>
      </c>
      <c r="L6" s="23"/>
      <c r="M6" s="23"/>
      <c r="N6" s="23"/>
      <c r="O6" s="3"/>
      <c r="P6" s="24"/>
      <c r="Q6" s="19"/>
      <c r="R6" s="25">
        <v>0.02</v>
      </c>
      <c r="S6" s="26">
        <v>0.05</v>
      </c>
      <c r="T6" s="20"/>
      <c r="U6" s="27"/>
      <c r="V6" s="23"/>
    </row>
    <row r="7" spans="1:22" s="57" customFormat="1" x14ac:dyDescent="0.25">
      <c r="B7" s="58"/>
      <c r="C7" s="59"/>
      <c r="D7" s="59"/>
      <c r="E7" s="60"/>
      <c r="F7" s="60"/>
      <c r="G7" s="61"/>
      <c r="H7" s="62"/>
      <c r="I7" s="59"/>
      <c r="J7" s="63"/>
      <c r="K7" s="64"/>
      <c r="L7" s="65"/>
      <c r="M7" s="65"/>
      <c r="N7" s="65"/>
      <c r="O7" s="71">
        <f>A8</f>
        <v>57822</v>
      </c>
      <c r="P7" s="66"/>
      <c r="Q7" s="67"/>
      <c r="R7" s="68"/>
      <c r="S7" s="69"/>
      <c r="T7" s="62"/>
      <c r="U7" s="70"/>
      <c r="V7" s="65"/>
    </row>
    <row r="8" spans="1:22" ht="27.6" customHeight="1" x14ac:dyDescent="0.25">
      <c r="A8" s="8">
        <v>57822</v>
      </c>
      <c r="B8" s="4" t="s">
        <v>17</v>
      </c>
      <c r="C8" s="48">
        <v>45093</v>
      </c>
      <c r="D8" s="56">
        <v>1</v>
      </c>
      <c r="E8" s="28">
        <v>6300</v>
      </c>
      <c r="F8" s="44">
        <v>0</v>
      </c>
      <c r="G8" s="44">
        <f>E8-F8</f>
        <v>6300</v>
      </c>
      <c r="H8" s="20">
        <v>0</v>
      </c>
      <c r="I8" s="29">
        <f>G8+H8</f>
        <v>6300</v>
      </c>
      <c r="J8" s="29">
        <f>I8*$J$6</f>
        <v>126</v>
      </c>
      <c r="K8" s="23">
        <v>0</v>
      </c>
      <c r="L8" s="23">
        <v>0</v>
      </c>
      <c r="M8" s="23">
        <v>0</v>
      </c>
      <c r="N8" s="23">
        <f>ROUND(I8-SUM(J8:M8),)</f>
        <v>6174</v>
      </c>
      <c r="O8" s="3"/>
      <c r="P8" s="30" t="s">
        <v>8</v>
      </c>
      <c r="Q8" s="19">
        <v>6174</v>
      </c>
      <c r="R8" s="19">
        <v>0</v>
      </c>
      <c r="S8" s="20">
        <v>0</v>
      </c>
      <c r="T8" s="20">
        <v>0</v>
      </c>
      <c r="U8" s="27">
        <f>ROUND(Q8-R8-S8-T8,)</f>
        <v>6174</v>
      </c>
      <c r="V8" s="31" t="s">
        <v>7</v>
      </c>
    </row>
    <row r="9" spans="1:22" ht="27.6" customHeight="1" x14ac:dyDescent="0.25">
      <c r="A9" s="8">
        <v>57822</v>
      </c>
      <c r="B9" s="4" t="s">
        <v>18</v>
      </c>
      <c r="C9" s="48">
        <v>45110</v>
      </c>
      <c r="D9" s="56">
        <v>2</v>
      </c>
      <c r="E9" s="28">
        <v>28000</v>
      </c>
      <c r="F9" s="44">
        <v>0</v>
      </c>
      <c r="G9" s="44">
        <f>E9-F9</f>
        <v>28000</v>
      </c>
      <c r="H9" s="20">
        <v>0</v>
      </c>
      <c r="I9" s="29">
        <f>G9+H9</f>
        <v>28000</v>
      </c>
      <c r="J9" s="29">
        <f>I9*$J$6</f>
        <v>560</v>
      </c>
      <c r="K9" s="23">
        <v>0</v>
      </c>
      <c r="L9" s="23">
        <v>0</v>
      </c>
      <c r="M9" s="23">
        <v>0</v>
      </c>
      <c r="N9" s="23">
        <f>ROUND(I9-SUM(J9:M9),)</f>
        <v>27440</v>
      </c>
      <c r="O9" s="3"/>
      <c r="P9" s="30" t="s">
        <v>11</v>
      </c>
      <c r="Q9" s="19">
        <v>27440</v>
      </c>
      <c r="R9" s="19">
        <v>0</v>
      </c>
      <c r="S9" s="20">
        <v>0</v>
      </c>
      <c r="T9" s="20">
        <v>0</v>
      </c>
      <c r="U9" s="27">
        <f t="shared" ref="U9:U10" si="0">ROUND(Q9-R9-S9-T9,)</f>
        <v>27440</v>
      </c>
      <c r="V9" s="31" t="s">
        <v>10</v>
      </c>
    </row>
    <row r="10" spans="1:22" ht="27.6" customHeight="1" x14ac:dyDescent="0.25">
      <c r="A10" s="8">
        <v>57822</v>
      </c>
      <c r="B10" s="4" t="s">
        <v>19</v>
      </c>
      <c r="C10" s="48">
        <v>45139</v>
      </c>
      <c r="D10" s="56">
        <v>3</v>
      </c>
      <c r="E10" s="28">
        <v>28000</v>
      </c>
      <c r="F10" s="44"/>
      <c r="G10" s="44">
        <f>E10-F10</f>
        <v>28000</v>
      </c>
      <c r="H10" s="20"/>
      <c r="I10" s="29">
        <f>G10+H10</f>
        <v>28000</v>
      </c>
      <c r="J10" s="29">
        <f>I10*$J$6</f>
        <v>560</v>
      </c>
      <c r="K10" s="23">
        <v>0</v>
      </c>
      <c r="L10" s="23">
        <v>0</v>
      </c>
      <c r="M10" s="23">
        <v>0</v>
      </c>
      <c r="N10" s="23">
        <f>ROUND(I10-SUM(J10:M10),)</f>
        <v>27440</v>
      </c>
      <c r="O10" s="3"/>
      <c r="P10" s="30" t="s">
        <v>12</v>
      </c>
      <c r="Q10" s="19">
        <v>27440</v>
      </c>
      <c r="R10" s="19">
        <v>0</v>
      </c>
      <c r="S10" s="20">
        <v>0</v>
      </c>
      <c r="T10" s="20">
        <v>0</v>
      </c>
      <c r="U10" s="27">
        <f t="shared" si="0"/>
        <v>27440</v>
      </c>
      <c r="V10" s="47" t="s">
        <v>9</v>
      </c>
    </row>
    <row r="11" spans="1:22" ht="27.6" customHeight="1" x14ac:dyDescent="0.25">
      <c r="A11" s="8">
        <v>57822</v>
      </c>
      <c r="B11" s="4" t="s">
        <v>20</v>
      </c>
      <c r="C11" s="48">
        <v>45173</v>
      </c>
      <c r="D11" s="56">
        <v>4</v>
      </c>
      <c r="E11" s="28">
        <v>28000</v>
      </c>
      <c r="F11" s="44"/>
      <c r="G11" s="44">
        <f t="shared" ref="G11:G14" si="1">E11-F11</f>
        <v>28000</v>
      </c>
      <c r="H11" s="20"/>
      <c r="I11" s="29">
        <f t="shared" ref="I11:I14" si="2">G11+H11</f>
        <v>28000</v>
      </c>
      <c r="J11" s="29">
        <f t="shared" ref="J11:J14" si="3">I11*$J$6</f>
        <v>560</v>
      </c>
      <c r="K11" s="23">
        <v>0</v>
      </c>
      <c r="L11" s="23">
        <v>0</v>
      </c>
      <c r="M11" s="23">
        <v>0</v>
      </c>
      <c r="N11" s="23">
        <f t="shared" ref="N11:N14" si="4">ROUND(I11-SUM(J11:M11),)</f>
        <v>27440</v>
      </c>
      <c r="O11" s="3"/>
      <c r="P11" s="30"/>
      <c r="Q11" s="19"/>
      <c r="R11" s="19"/>
      <c r="S11" s="20"/>
      <c r="T11" s="20"/>
      <c r="U11" s="27">
        <v>27440</v>
      </c>
      <c r="V11" s="47" t="s">
        <v>10</v>
      </c>
    </row>
    <row r="12" spans="1:22" ht="27.6" customHeight="1" x14ac:dyDescent="0.25">
      <c r="A12" s="8">
        <v>57822</v>
      </c>
      <c r="B12" s="4" t="s">
        <v>21</v>
      </c>
      <c r="C12" s="48">
        <v>45202</v>
      </c>
      <c r="D12" s="56">
        <v>5</v>
      </c>
      <c r="E12" s="28">
        <v>28000</v>
      </c>
      <c r="F12" s="44"/>
      <c r="G12" s="44">
        <f t="shared" si="1"/>
        <v>28000</v>
      </c>
      <c r="H12" s="20"/>
      <c r="I12" s="29">
        <f t="shared" si="2"/>
        <v>28000</v>
      </c>
      <c r="J12" s="29">
        <f t="shared" si="3"/>
        <v>560</v>
      </c>
      <c r="K12" s="23">
        <v>0</v>
      </c>
      <c r="L12" s="23">
        <v>0</v>
      </c>
      <c r="M12" s="23">
        <v>0</v>
      </c>
      <c r="N12" s="23">
        <f t="shared" si="4"/>
        <v>27440</v>
      </c>
      <c r="O12" s="3"/>
      <c r="P12" s="30"/>
      <c r="Q12" s="19"/>
      <c r="R12" s="19"/>
      <c r="S12" s="20"/>
      <c r="T12" s="20"/>
      <c r="U12" s="27">
        <v>27440</v>
      </c>
      <c r="V12" s="47" t="s">
        <v>14</v>
      </c>
    </row>
    <row r="13" spans="1:22" ht="27.6" customHeight="1" x14ac:dyDescent="0.25">
      <c r="A13" s="8">
        <v>57822</v>
      </c>
      <c r="B13" s="4" t="s">
        <v>22</v>
      </c>
      <c r="C13" s="48">
        <v>45234</v>
      </c>
      <c r="D13" s="56">
        <v>6</v>
      </c>
      <c r="E13" s="28">
        <v>28000</v>
      </c>
      <c r="F13" s="44"/>
      <c r="G13" s="44">
        <f t="shared" si="1"/>
        <v>28000</v>
      </c>
      <c r="H13" s="20"/>
      <c r="I13" s="29">
        <f t="shared" si="2"/>
        <v>28000</v>
      </c>
      <c r="J13" s="29">
        <f t="shared" si="3"/>
        <v>560</v>
      </c>
      <c r="K13" s="23">
        <v>0</v>
      </c>
      <c r="L13" s="23">
        <v>0</v>
      </c>
      <c r="M13" s="23">
        <v>0</v>
      </c>
      <c r="N13" s="23">
        <f t="shared" si="4"/>
        <v>27440</v>
      </c>
      <c r="O13" s="3"/>
      <c r="P13" s="30"/>
      <c r="Q13" s="19"/>
      <c r="R13" s="19"/>
      <c r="S13" s="20"/>
      <c r="T13" s="20"/>
      <c r="U13" s="27">
        <v>27440</v>
      </c>
      <c r="V13" s="47" t="s">
        <v>15</v>
      </c>
    </row>
    <row r="14" spans="1:22" ht="27.6" customHeight="1" x14ac:dyDescent="0.25">
      <c r="A14" s="8">
        <v>57822</v>
      </c>
      <c r="B14" s="4" t="s">
        <v>23</v>
      </c>
      <c r="C14" s="48">
        <v>45264</v>
      </c>
      <c r="D14" s="56">
        <v>7</v>
      </c>
      <c r="E14" s="28">
        <v>28000</v>
      </c>
      <c r="F14" s="44"/>
      <c r="G14" s="44">
        <f t="shared" si="1"/>
        <v>28000</v>
      </c>
      <c r="H14" s="20"/>
      <c r="I14" s="29">
        <f t="shared" si="2"/>
        <v>28000</v>
      </c>
      <c r="J14" s="29">
        <f t="shared" si="3"/>
        <v>560</v>
      </c>
      <c r="K14" s="23">
        <v>0</v>
      </c>
      <c r="L14" s="23">
        <v>0</v>
      </c>
      <c r="M14" s="23">
        <v>0</v>
      </c>
      <c r="N14" s="23">
        <f t="shared" si="4"/>
        <v>27440</v>
      </c>
      <c r="O14" s="3"/>
      <c r="P14" s="30"/>
      <c r="Q14" s="19"/>
      <c r="R14" s="19"/>
      <c r="S14" s="20"/>
      <c r="T14" s="20"/>
      <c r="U14" s="27">
        <v>27440</v>
      </c>
      <c r="V14" s="47" t="s">
        <v>16</v>
      </c>
    </row>
    <row r="15" spans="1:22" ht="27.6" customHeight="1" x14ac:dyDescent="0.25">
      <c r="B15" s="4"/>
      <c r="C15" s="48"/>
      <c r="D15" s="56"/>
      <c r="E15" s="28"/>
      <c r="F15" s="44"/>
      <c r="G15" s="44"/>
      <c r="H15" s="20"/>
      <c r="I15" s="29"/>
      <c r="J15" s="29"/>
      <c r="K15" s="23"/>
      <c r="L15" s="23"/>
      <c r="M15" s="23"/>
      <c r="N15" s="23"/>
      <c r="O15" s="3"/>
      <c r="P15" s="30"/>
      <c r="Q15" s="19"/>
      <c r="R15" s="19">
        <v>0</v>
      </c>
      <c r="S15" s="20">
        <v>0</v>
      </c>
      <c r="T15" s="20">
        <v>0</v>
      </c>
      <c r="U15" s="27">
        <f t="shared" ref="U15" si="5">ROUND(Q15-R15-S15-T15,)</f>
        <v>0</v>
      </c>
      <c r="V15" s="31"/>
    </row>
    <row r="16" spans="1:22" ht="27.6" customHeight="1" x14ac:dyDescent="0.25">
      <c r="B16" s="53"/>
      <c r="C16" s="54"/>
      <c r="D16" s="55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6"/>
      <c r="P16" s="50"/>
      <c r="Q16" s="51"/>
      <c r="R16" s="51"/>
      <c r="S16" s="51"/>
      <c r="T16" s="51"/>
      <c r="U16" s="52"/>
      <c r="V16" s="33"/>
    </row>
    <row r="17" spans="1:22" ht="15.75" thickBot="1" x14ac:dyDescent="0.3">
      <c r="B17" s="4"/>
      <c r="C17" s="5"/>
      <c r="D17" s="5"/>
      <c r="E17" s="34"/>
      <c r="F17" s="34"/>
      <c r="G17" s="34"/>
      <c r="H17" s="36"/>
      <c r="I17" s="37"/>
      <c r="J17" s="37"/>
      <c r="K17" s="38"/>
      <c r="L17" s="38"/>
      <c r="M17" s="38"/>
      <c r="N17" s="38"/>
      <c r="O17" s="6"/>
      <c r="P17" s="39"/>
      <c r="Q17" s="35"/>
      <c r="R17" s="35"/>
      <c r="S17" s="35"/>
      <c r="T17" s="35"/>
      <c r="U17" s="40"/>
      <c r="V17" s="38"/>
    </row>
    <row r="18" spans="1:22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20"/>
      <c r="V18" s="19"/>
    </row>
    <row r="19" spans="1:2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20"/>
      <c r="V19" s="32"/>
    </row>
    <row r="20" spans="1:22" x14ac:dyDescent="0.25">
      <c r="A20" s="19"/>
      <c r="B20" s="19"/>
      <c r="C20" s="19"/>
      <c r="D20" s="1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19"/>
      <c r="P20" s="19"/>
      <c r="Q20" s="19"/>
      <c r="R20" s="49"/>
      <c r="S20" s="19"/>
      <c r="T20" s="19"/>
      <c r="U20" s="42"/>
      <c r="V20" s="32"/>
    </row>
    <row r="21" spans="1:22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20"/>
      <c r="V21" s="32"/>
    </row>
    <row r="22" spans="1:2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49"/>
      <c r="S22" s="19"/>
      <c r="T22" s="19"/>
      <c r="U22" s="42"/>
      <c r="V22" s="32"/>
    </row>
    <row r="23" spans="1:22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0"/>
      <c r="V23" s="32"/>
    </row>
    <row r="24" spans="1:22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spans="1:22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spans="1:22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spans="1:2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spans="1:22" x14ac:dyDescent="0.25">
      <c r="A28" s="15"/>
      <c r="B28" s="15"/>
      <c r="C28" s="15"/>
      <c r="D28" s="15"/>
      <c r="E28" s="15"/>
      <c r="F28" s="15"/>
      <c r="G28" s="15"/>
      <c r="H28" s="15" t="s">
        <v>13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2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spans="1:22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2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2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spans="1:22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spans="1:22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22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 spans="1:22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spans="1:22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spans="1:22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spans="1:22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 spans="1:22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spans="1:22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spans="1:22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spans="1:22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spans="1:22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spans="1:22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spans="1:22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spans="1:22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spans="1:2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  <row r="56" spans="1:22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spans="1:22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spans="1:22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1:22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spans="1:22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spans="1:22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spans="1:22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spans="1:22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spans="1:22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spans="1:22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spans="1:22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 spans="1:22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spans="1:22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spans="1:22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spans="1:22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spans="1:22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spans="1:22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spans="1:22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 spans="1:22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spans="1:22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spans="1:22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spans="1:22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spans="1:22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spans="1:22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spans="1:22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22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spans="1:22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spans="1:22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 spans="1:22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 spans="1:22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 spans="1:22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 spans="1:22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spans="1:22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spans="1:22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spans="1:22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spans="1:22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 spans="1:22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spans="8:9" x14ac:dyDescent="0.25">
      <c r="H97" s="10"/>
      <c r="I97" s="10"/>
    </row>
    <row r="98" spans="8:9" x14ac:dyDescent="0.25">
      <c r="H98" s="10"/>
      <c r="I98" s="10"/>
    </row>
    <row r="99" spans="8:9" x14ac:dyDescent="0.25">
      <c r="H99" s="10"/>
      <c r="I99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2022-06-28T06:22:04Z</cp:lastPrinted>
  <dcterms:created xsi:type="dcterms:W3CDTF">2022-06-10T14:11:52Z</dcterms:created>
  <dcterms:modified xsi:type="dcterms:W3CDTF">2025-05-31T10:28:12Z</dcterms:modified>
</cp:coreProperties>
</file>