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9228A2D9-A0EF-4D9B-AE80-A336B874A4B3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K7" i="1" l="1"/>
  <c r="L7" i="1"/>
  <c r="J7" i="1"/>
  <c r="G10" i="1" l="1"/>
  <c r="I10" i="1" s="1"/>
  <c r="J10" i="1" l="1"/>
  <c r="O10" i="1" s="1"/>
  <c r="G9" i="1"/>
  <c r="I9" i="1" s="1"/>
  <c r="J9" i="1" s="1"/>
  <c r="O9" i="1" s="1"/>
  <c r="I7" i="1" l="1"/>
  <c r="O7" i="1" s="1"/>
  <c r="R13" i="1"/>
  <c r="O13" i="1" l="1"/>
  <c r="R14" i="1" s="1"/>
</calcChain>
</file>

<file path=xl/sharedStrings.xml><?xml version="1.0" encoding="utf-8"?>
<sst xmlns="http://schemas.openxmlformats.org/spreadsheetml/2006/main" count="32" uniqueCount="31">
  <si>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</si>
  <si>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</si>
  <si>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</si>
  <si>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</si>
  <si>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</si>
  <si>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</si>
  <si>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Hold Amount against Material</t>
  </si>
  <si>
    <t>AMBETHARIDAN Village Pump House work</t>
  </si>
  <si>
    <t>Painting &amp; Finishing  (10%)</t>
  </si>
  <si>
    <t>01-07-2023 NEFT/AXISP00402820437/RIUP23/981/LOKESH KUMAR 320040.00</t>
  </si>
  <si>
    <t>RIUP23/981</t>
  </si>
  <si>
    <t>Subcontractor:</t>
  </si>
  <si>
    <t>State:</t>
  </si>
  <si>
    <t>Uttar Pradesh</t>
  </si>
  <si>
    <t>District:</t>
  </si>
  <si>
    <t>Shamli</t>
  </si>
  <si>
    <t>Block:</t>
  </si>
  <si>
    <t>Lokesh Kumar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</si>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</sst>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9" fontId="2" fillId="2" borderId="27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23" xfId="1" applyNumberFormat="1" applyFont="1" applyFill="1" applyBorder="1" applyAlignment="1">
      <alignment horizontal="right" vertical="center"/>
    </xf>
    <xf numFmtId="164" fontId="2" fillId="2" borderId="11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2" fillId="2" borderId="35" xfId="1" applyNumberFormat="1" applyFont="1" applyFill="1" applyBorder="1" applyAlignment="1">
      <alignment vertical="center"/>
    </xf>
    <xf numFmtId="164" fontId="3" fillId="2" borderId="36" xfId="1" applyNumberFormat="1" applyFont="1" applyFill="1" applyBorder="1" applyAlignment="1">
      <alignment vertical="center"/>
    </xf>
    <xf numFmtId="164" fontId="3" fillId="2" borderId="37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164" fontId="2" fillId="2" borderId="38" xfId="1" applyNumberFormat="1" applyFont="1" applyFill="1" applyBorder="1" applyAlignment="1">
      <alignment vertical="center"/>
    </xf>
    <xf numFmtId="164" fontId="3" fillId="2" borderId="38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64" fontId="2" fillId="2" borderId="36" xfId="1" applyNumberFormat="1" applyFont="1" applyFill="1" applyBorder="1" applyAlignment="1">
      <alignment vertical="center"/>
    </xf>
    <xf numFmtId="164" fontId="2" fillId="2" borderId="39" xfId="1" applyNumberFormat="1" applyFont="1" applyFill="1" applyBorder="1" applyAlignment="1">
      <alignment vertical="center"/>
    </xf>
    <xf numFmtId="164" fontId="2" fillId="2" borderId="40" xfId="1" applyNumberFormat="1" applyFon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16" xfId="1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horizontal="center" vertical="center"/>
    </xf>
    <xf numFmtId="165" fontId="2" fillId="2" borderId="18" xfId="1" applyNumberFormat="1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38" xfId="1" applyNumberFormat="1" applyFont="1" applyFill="1" applyBorder="1" applyAlignment="1">
      <alignment vertical="center"/>
    </xf>
    <xf numFmtId="165" fontId="2" fillId="2" borderId="39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41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center" vertical="center" wrapText="1"/>
    </xf>
    <xf numFmtId="14" fontId="4" fillId="2" borderId="41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164" fontId="5" fillId="2" borderId="41" xfId="1" applyNumberFormat="1" applyFont="1" applyFill="1" applyBorder="1" applyAlignment="1">
      <alignment horizontal="center" vertical="center"/>
    </xf>
    <xf numFmtId="164" fontId="4" fillId="2" borderId="4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85" zoomScaleNormal="85" workbookViewId="0">
      <selection activeCell="B4" sqref="B4"/>
    </sheetView>
  </sheetViews>
  <sheetFormatPr defaultColWidth="9" defaultRowHeight="24.9" customHeight="1" x14ac:dyDescent="0.3"/>
  <cols>
    <col min="1" max="1" width="9" style="9"/>
    <col min="2" max="2" width="30" style="9" customWidth="1"/>
    <col min="3" max="3" width="13.44140625" style="59" bestFit="1" customWidth="1"/>
    <col min="4" max="4" width="16.6640625" style="9" customWidth="1"/>
    <col min="5" max="5" width="13.33203125" style="9" bestFit="1" customWidth="1"/>
    <col min="6" max="7" width="13.33203125" style="9" customWidth="1"/>
    <col min="8" max="8" width="14.6640625" style="40" customWidth="1"/>
    <col min="9" max="9" width="12.88671875" style="40" bestFit="1" customWidth="1"/>
    <col min="10" max="10" width="10.6640625" style="9" bestFit="1" customWidth="1"/>
    <col min="11" max="11" width="10.44140625" style="9" bestFit="1" customWidth="1"/>
    <col min="12" max="12" width="10.44140625" style="9" customWidth="1"/>
    <col min="13" max="15" width="14.88671875" style="9" customWidth="1"/>
    <col min="16" max="16" width="7.33203125" style="9" customWidth="1"/>
    <col min="17" max="17" width="21.6640625" style="9" bestFit="1" customWidth="1"/>
    <col min="18" max="18" width="14" style="9" customWidth="1"/>
    <col min="19" max="19" width="70.33203125" style="9" bestFit="1" customWidth="1"/>
    <col min="20" max="16384" width="9" style="9"/>
  </cols>
  <sheetData>
    <row r="1" spans="1:19" s="68" customFormat="1" ht="24.9" customHeight="1" x14ac:dyDescent="0.3">
      <c r="A1" s="66" t="s">
        <v>11</v>
      </c>
      <c r="B1" s="67" t="s">
        <v>17</v>
      </c>
    </row>
    <row r="2" spans="1:19" s="68" customFormat="1" ht="24.9" customHeight="1" x14ac:dyDescent="0.3">
      <c r="A2" s="66" t="s">
        <v>12</v>
      </c>
      <c r="B2" s="68" t="s">
        <v>13</v>
      </c>
    </row>
    <row r="3" spans="1:19" s="68" customFormat="1" ht="30.6" customHeight="1" x14ac:dyDescent="0.3">
      <c r="A3" s="66" t="s">
        <v>14</v>
      </c>
      <c r="B3" s="66" t="s">
        <v>15</v>
      </c>
    </row>
    <row r="4" spans="1:19" s="68" customFormat="1" ht="24.9" customHeight="1" thickBot="1" x14ac:dyDescent="0.35">
      <c r="A4" s="66" t="s">
        <v>16</v>
      </c>
      <c r="B4" s="66" t="s">
        <v>15</v>
      </c>
    </row>
    <row r="5" spans="1:19" ht="24.9" customHeight="1" thickBot="1" x14ac:dyDescent="0.35">
      <c r="A5" s="69" t="s">
        <v>18</v>
      </c>
      <c r="B5" s="70" t="s">
        <v>19</v>
      </c>
      <c r="C5" s="71" t="s">
        <v>20</v>
      </c>
      <c r="D5" s="72" t="s">
        <v>21</v>
      </c>
      <c r="E5" s="70" t="s">
        <v>22</v>
      </c>
      <c r="F5" s="70" t="s">
        <v>23</v>
      </c>
      <c r="G5" s="72" t="s">
        <v>24</v>
      </c>
      <c r="H5" s="73" t="s">
        <v>25</v>
      </c>
      <c r="I5" s="74" t="s">
        <v>0</v>
      </c>
      <c r="J5" s="70" t="s">
        <v>26</v>
      </c>
      <c r="K5" s="70" t="s">
        <v>27</v>
      </c>
      <c r="L5" s="8" t="s">
        <v>8</v>
      </c>
      <c r="M5" s="70" t="s">
        <v>28</v>
      </c>
      <c r="N5" s="8" t="s">
        <v>6</v>
      </c>
      <c r="O5" s="70" t="s">
        <v>29</v>
      </c>
      <c r="P5" s="2"/>
      <c r="Q5" s="1" t="s">
        <v>1</v>
      </c>
      <c r="R5" s="70" t="s">
        <v>30</v>
      </c>
      <c r="S5" s="8" t="s">
        <v>2</v>
      </c>
    </row>
    <row r="6" spans="1:19" ht="24.9" customHeight="1" x14ac:dyDescent="0.3">
      <c r="B6" s="10"/>
      <c r="C6" s="60"/>
      <c r="D6" s="11"/>
      <c r="E6" s="12"/>
      <c r="F6" s="41"/>
      <c r="G6" s="41"/>
      <c r="H6" s="19">
        <v>0.18</v>
      </c>
      <c r="I6" s="14"/>
      <c r="J6" s="15">
        <v>0.01</v>
      </c>
      <c r="K6" s="16">
        <v>0.05</v>
      </c>
      <c r="L6" s="16">
        <v>0.1</v>
      </c>
      <c r="M6" s="16">
        <v>0.18</v>
      </c>
      <c r="N6" s="16"/>
      <c r="O6" s="17"/>
      <c r="P6" s="2"/>
      <c r="Q6" s="18"/>
      <c r="R6" s="20"/>
      <c r="S6" s="17"/>
    </row>
    <row r="7" spans="1:19" ht="24.9" customHeight="1" x14ac:dyDescent="0.3">
      <c r="A7" s="9">
        <v>58093</v>
      </c>
      <c r="B7" s="4" t="s">
        <v>7</v>
      </c>
      <c r="C7" s="61">
        <v>45104</v>
      </c>
      <c r="D7" s="43">
        <v>1</v>
      </c>
      <c r="E7" s="21">
        <v>381000</v>
      </c>
      <c r="F7" s="42">
        <v>0</v>
      </c>
      <c r="G7" s="42">
        <f>ROUND(E7-F7,0)</f>
        <v>381000</v>
      </c>
      <c r="H7" s="13"/>
      <c r="I7" s="14">
        <f>G7+H7</f>
        <v>381000</v>
      </c>
      <c r="J7" s="22">
        <f>G7*$J$6</f>
        <v>3810</v>
      </c>
      <c r="K7" s="17">
        <f>G7*$K$6</f>
        <v>19050</v>
      </c>
      <c r="L7" s="17">
        <f>G7*$L$6</f>
        <v>38100</v>
      </c>
      <c r="M7" s="17"/>
      <c r="N7" s="17">
        <v>0</v>
      </c>
      <c r="O7" s="17">
        <f>ROUND(I7-SUM(J7:N7),0)</f>
        <v>320040</v>
      </c>
      <c r="P7" s="2"/>
      <c r="Q7" s="23" t="s">
        <v>10</v>
      </c>
      <c r="R7" s="20">
        <v>320040</v>
      </c>
      <c r="S7" s="24" t="s">
        <v>9</v>
      </c>
    </row>
    <row r="8" spans="1:19" ht="24.9" customHeight="1" x14ac:dyDescent="0.3">
      <c r="A8" s="9">
        <v>58093</v>
      </c>
      <c r="B8" s="4"/>
      <c r="C8" s="61"/>
      <c r="D8" s="43"/>
      <c r="E8" s="21"/>
      <c r="F8" s="42"/>
      <c r="G8" s="42"/>
      <c r="H8" s="13"/>
      <c r="I8" s="14"/>
      <c r="J8" s="22"/>
      <c r="K8" s="17"/>
      <c r="L8" s="17"/>
      <c r="M8" s="17"/>
      <c r="N8" s="17"/>
      <c r="O8" s="17"/>
      <c r="P8" s="2"/>
      <c r="Q8" s="23"/>
      <c r="R8" s="20"/>
      <c r="S8" s="24"/>
    </row>
    <row r="9" spans="1:19" ht="24.9" customHeight="1" x14ac:dyDescent="0.3">
      <c r="A9" s="9">
        <v>58093</v>
      </c>
      <c r="B9" s="4"/>
      <c r="C9" s="61"/>
      <c r="D9" s="6"/>
      <c r="E9" s="12"/>
      <c r="F9" s="28"/>
      <c r="G9" s="42">
        <f>E9-F9</f>
        <v>0</v>
      </c>
      <c r="H9" s="13">
        <v>0</v>
      </c>
      <c r="I9" s="14">
        <f>G9+H9</f>
        <v>0</v>
      </c>
      <c r="J9" s="22">
        <f>J6*I9</f>
        <v>0</v>
      </c>
      <c r="K9" s="30"/>
      <c r="L9" s="30"/>
      <c r="M9" s="30"/>
      <c r="N9" s="17"/>
      <c r="O9" s="17">
        <f>I9-SUM(J9:M9)</f>
        <v>0</v>
      </c>
      <c r="P9" s="2"/>
      <c r="Q9" s="23"/>
      <c r="R9" s="20"/>
      <c r="S9" s="24"/>
    </row>
    <row r="10" spans="1:19" ht="24.9" customHeight="1" x14ac:dyDescent="0.3">
      <c r="A10" s="9">
        <v>58093</v>
      </c>
      <c r="B10" s="4"/>
      <c r="C10" s="62"/>
      <c r="D10" s="6"/>
      <c r="E10" s="27"/>
      <c r="F10" s="28"/>
      <c r="G10" s="42">
        <f>E10-F10</f>
        <v>0</v>
      </c>
      <c r="H10" s="28">
        <v>0</v>
      </c>
      <c r="I10" s="14">
        <f>G10+H10</f>
        <v>0</v>
      </c>
      <c r="J10" s="22">
        <f>J$6*I10</f>
        <v>0</v>
      </c>
      <c r="K10" s="17">
        <v>0</v>
      </c>
      <c r="L10" s="17"/>
      <c r="M10" s="17">
        <v>0</v>
      </c>
      <c r="N10" s="17"/>
      <c r="O10" s="17">
        <f>I10-SUM(J10:M10)</f>
        <v>0</v>
      </c>
      <c r="P10" s="7"/>
      <c r="Q10" s="23"/>
      <c r="R10" s="20"/>
      <c r="S10" s="24"/>
    </row>
    <row r="11" spans="1:19" ht="24.9" customHeight="1" x14ac:dyDescent="0.3">
      <c r="A11" s="9">
        <v>58093</v>
      </c>
      <c r="B11" s="25"/>
      <c r="C11" s="62"/>
      <c r="D11" s="26"/>
      <c r="E11" s="27"/>
      <c r="F11" s="28"/>
      <c r="G11" s="27"/>
      <c r="H11" s="28"/>
      <c r="I11" s="29"/>
      <c r="J11" s="11"/>
      <c r="K11" s="30"/>
      <c r="L11" s="30"/>
      <c r="M11" s="30"/>
      <c r="N11" s="30"/>
      <c r="O11" s="30"/>
      <c r="P11" s="7"/>
      <c r="Q11" s="23"/>
      <c r="R11" s="31"/>
      <c r="S11" s="32"/>
    </row>
    <row r="12" spans="1:19" ht="24.9" customHeight="1" thickBot="1" x14ac:dyDescent="0.35">
      <c r="B12" s="3"/>
      <c r="C12" s="63"/>
      <c r="D12" s="5"/>
      <c r="E12" s="33"/>
      <c r="F12" s="33"/>
      <c r="G12" s="33"/>
      <c r="H12" s="34"/>
      <c r="I12" s="35"/>
      <c r="J12" s="36"/>
      <c r="K12" s="37"/>
      <c r="L12" s="37"/>
      <c r="M12" s="37"/>
      <c r="N12" s="37"/>
      <c r="O12" s="37"/>
      <c r="P12" s="7"/>
      <c r="Q12" s="38"/>
      <c r="R12" s="39"/>
      <c r="S12" s="37"/>
    </row>
    <row r="13" spans="1:19" ht="24.9" customHeight="1" x14ac:dyDescent="0.3">
      <c r="B13" s="51"/>
      <c r="C13" s="64"/>
      <c r="D13" s="52"/>
      <c r="E13" s="52"/>
      <c r="F13" s="52"/>
      <c r="G13" s="52"/>
      <c r="H13" s="52"/>
      <c r="I13" s="52"/>
      <c r="J13" s="58"/>
      <c r="K13" s="53"/>
      <c r="L13" s="53"/>
      <c r="M13" s="53" t="s">
        <v>3</v>
      </c>
      <c r="N13" s="53"/>
      <c r="O13" s="54">
        <f>SUM(O7:O12)</f>
        <v>320040</v>
      </c>
      <c r="P13" s="50"/>
      <c r="Q13" s="44" t="s">
        <v>5</v>
      </c>
      <c r="R13" s="45">
        <f>SUM(R6:R12)</f>
        <v>320040</v>
      </c>
      <c r="S13" s="46"/>
    </row>
    <row r="14" spans="1:19" ht="24.9" customHeight="1" thickBot="1" x14ac:dyDescent="0.35">
      <c r="B14" s="55"/>
      <c r="C14" s="65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41"/>
      <c r="Q14" s="47" t="s">
        <v>4</v>
      </c>
      <c r="R14" s="48">
        <f>O13-R13</f>
        <v>0</v>
      </c>
      <c r="S14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2025-05-29T12:24:53Z</dcterms:modified>
</cp:coreProperties>
</file>