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J24" i="1"/>
  <c r="L24" i="1" s="1"/>
  <c r="J22" i="1"/>
  <c r="L22" i="1" s="1"/>
  <c r="J23" i="1"/>
  <c r="L23" i="1" s="1"/>
  <c r="L25" i="1" l="1"/>
  <c r="P9" i="1" l="1"/>
  <c r="G8" i="1"/>
  <c r="M8" i="1" l="1"/>
  <c r="L8" i="1"/>
  <c r="K8" i="1"/>
  <c r="T17" i="1"/>
  <c r="H8" i="1"/>
  <c r="N8" i="1" s="1"/>
  <c r="J8" i="1"/>
  <c r="I8" i="1" l="1"/>
  <c r="P8" i="1" l="1"/>
  <c r="P17" i="1" s="1"/>
  <c r="T19" i="1" s="1"/>
</calcChain>
</file>

<file path=xl/sharedStrings.xml><?xml version="1.0" encoding="utf-8"?>
<sst xmlns="http://schemas.openxmlformats.org/spreadsheetml/2006/main" count="44" uniqueCount="42">
  <si>
    <t>Amount</t>
  </si>
  <si>
    <t>PAYMENT NOTE No.</t>
  </si>
  <si>
    <t>UTR</t>
  </si>
  <si>
    <t>PIPE  LINE WORK</t>
  </si>
  <si>
    <t>Hold Amount</t>
  </si>
  <si>
    <t>ITEM</t>
  </si>
  <si>
    <t>DPR</t>
  </si>
  <si>
    <t>CUM</t>
  </si>
  <si>
    <t>EXCESS</t>
  </si>
  <si>
    <t>RATE</t>
  </si>
  <si>
    <t>AMOUNT</t>
  </si>
  <si>
    <t>Dism.C C</t>
  </si>
  <si>
    <t>DISM. BOE</t>
  </si>
  <si>
    <t>RR. BOE</t>
  </si>
  <si>
    <t>Hold amt</t>
  </si>
  <si>
    <t>khorsama village RR work</t>
  </si>
  <si>
    <t>Saddam Contractor</t>
  </si>
  <si>
    <t>05-12-2023 NEFT/AXISP00449670536/RIUP23/3562/SADDAM CONTRACTOR/PUNB0166010 174108.00</t>
  </si>
  <si>
    <t>GST</t>
  </si>
  <si>
    <t>27-12-2023 NEFT/AXISP00455698581/RIUP23/3754/SADDAM CONTRACTOR/PUNB0166010 42351.00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</si>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</sst>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b/>
      <sz val="11"/>
      <color theme="1"/>
      <name val="Calibri"/>
      <family val="2"/>
      <scheme val="minor"/>
    </font>
    <font>
      <b/>
      <i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0" fontId="3" fillId="2" borderId="6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3" fillId="2" borderId="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right" vertical="center"/>
    </xf>
    <xf numFmtId="0" fontId="6" fillId="0" borderId="15" xfId="0" applyFont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43" fontId="5" fillId="2" borderId="2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9" fontId="3" fillId="2" borderId="11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12" xfId="1" applyNumberFormat="1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center" vertical="center"/>
    </xf>
    <xf numFmtId="43" fontId="8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7" fillId="2" borderId="2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 wrapText="1"/>
    </xf>
    <xf numFmtId="14" fontId="7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3" fontId="9" fillId="2" borderId="21" xfId="1" applyNumberFormat="1" applyFont="1" applyFill="1" applyBorder="1" applyAlignment="1">
      <alignment horizontal="center" vertical="center"/>
    </xf>
    <xf numFmtId="43" fontId="7" fillId="2" borderId="21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abSelected="1" zoomScale="85" zoomScaleNormal="85" workbookViewId="0">
      <selection activeCell="B3" sqref="B3"/>
    </sheetView>
  </sheetViews>
  <sheetFormatPr defaultColWidth="9" defaultRowHeight="15" x14ac:dyDescent="0.25"/>
  <cols>
    <col min="1" max="1" width="9" style="10"/>
    <col min="2" max="2" width="28.42578125" style="10" customWidth="1"/>
    <col min="3" max="3" width="11.28515625" style="10" bestFit="1" customWidth="1"/>
    <col min="4" max="4" width="9.7109375" style="10" bestFit="1" customWidth="1"/>
    <col min="5" max="5" width="11.140625" style="10" bestFit="1" customWidth="1"/>
    <col min="6" max="6" width="10.7109375" style="10" bestFit="1" customWidth="1"/>
    <col min="7" max="7" width="14.7109375" style="10" bestFit="1" customWidth="1"/>
    <col min="8" max="8" width="13.28515625" style="13" bestFit="1" customWidth="1"/>
    <col min="9" max="9" width="12.140625" style="13" customWidth="1"/>
    <col min="10" max="10" width="8.85546875" style="10" bestFit="1" customWidth="1"/>
    <col min="11" max="11" width="10.7109375" style="10" bestFit="1" customWidth="1"/>
    <col min="12" max="12" width="13.28515625" style="10" customWidth="1"/>
    <col min="13" max="13" width="10.42578125" style="10" customWidth="1"/>
    <col min="14" max="16" width="14.85546875" style="10" customWidth="1"/>
    <col min="17" max="17" width="6.85546875" style="10" customWidth="1"/>
    <col min="18" max="18" width="21.5703125" style="10" bestFit="1" customWidth="1"/>
    <col min="19" max="19" width="12.5703125" style="10" bestFit="1" customWidth="1"/>
    <col min="20" max="20" width="13.85546875" style="10" bestFit="1" customWidth="1"/>
    <col min="21" max="21" width="89.42578125" style="10" bestFit="1" customWidth="1"/>
    <col min="22" max="16384" width="9" style="10"/>
  </cols>
  <sheetData>
    <row r="1" spans="1:28" x14ac:dyDescent="0.25">
      <c r="A1" s="53" t="s">
        <v>20</v>
      </c>
      <c r="B1" s="11" t="s">
        <v>16</v>
      </c>
      <c r="E1" s="12"/>
      <c r="F1" s="12"/>
      <c r="G1" s="12"/>
    </row>
    <row r="2" spans="1:28" ht="21" x14ac:dyDescent="0.25">
      <c r="A2" s="53" t="s">
        <v>21</v>
      </c>
      <c r="B2" s="54" t="s">
        <v>24</v>
      </c>
      <c r="C2" s="14"/>
      <c r="D2" s="61" t="s">
        <v>16</v>
      </c>
      <c r="E2" s="61"/>
      <c r="F2" s="61"/>
      <c r="H2" s="10"/>
      <c r="I2" s="61" t="s">
        <v>3</v>
      </c>
      <c r="J2" s="61"/>
      <c r="K2" s="61"/>
      <c r="L2" s="15"/>
      <c r="M2" s="15"/>
      <c r="N2" s="15"/>
      <c r="O2" s="15"/>
      <c r="P2" s="15"/>
      <c r="Q2" s="15"/>
      <c r="R2" s="15"/>
      <c r="S2" s="15"/>
    </row>
    <row r="3" spans="1:28" ht="21.75" thickBot="1" x14ac:dyDescent="0.3">
      <c r="A3" s="53" t="s">
        <v>22</v>
      </c>
      <c r="B3" s="54" t="s">
        <v>25</v>
      </c>
      <c r="C3" s="14"/>
      <c r="D3" s="52"/>
      <c r="E3" s="52"/>
      <c r="F3" s="52"/>
      <c r="H3" s="10"/>
      <c r="I3" s="52"/>
      <c r="J3" s="52"/>
      <c r="K3" s="52"/>
      <c r="L3" s="15"/>
      <c r="M3" s="15"/>
      <c r="N3" s="15"/>
      <c r="O3" s="15"/>
      <c r="P3" s="15"/>
      <c r="Q3" s="15"/>
      <c r="R3" s="15"/>
      <c r="S3" s="15"/>
    </row>
    <row r="4" spans="1:28" ht="15.75" thickBot="1" x14ac:dyDescent="0.3">
      <c r="A4" s="53" t="s">
        <v>23</v>
      </c>
      <c r="B4" s="54" t="s">
        <v>25</v>
      </c>
      <c r="C4" s="16"/>
      <c r="D4" s="16"/>
      <c r="E4" s="16"/>
      <c r="F4" s="15"/>
      <c r="G4" s="15"/>
      <c r="H4" s="17"/>
      <c r="I4" s="17"/>
      <c r="J4" s="15"/>
      <c r="K4" s="15"/>
      <c r="L4" s="15"/>
      <c r="M4" s="15"/>
      <c r="R4" s="15"/>
      <c r="S4" s="18"/>
      <c r="T4" s="18"/>
      <c r="U4" s="18"/>
    </row>
    <row r="5" spans="1:28" ht="43.7" customHeight="1" thickBot="1" x14ac:dyDescent="0.3">
      <c r="A5" s="55" t="s">
        <v>26</v>
      </c>
      <c r="B5" s="56" t="s">
        <v>27</v>
      </c>
      <c r="C5" s="57" t="s">
        <v>28</v>
      </c>
      <c r="D5" s="58" t="s">
        <v>29</v>
      </c>
      <c r="E5" s="56" t="s">
        <v>30</v>
      </c>
      <c r="F5" s="56" t="s">
        <v>31</v>
      </c>
      <c r="G5" s="58" t="s">
        <v>32</v>
      </c>
      <c r="H5" s="59" t="s">
        <v>33</v>
      </c>
      <c r="I5" s="60" t="s">
        <v>0</v>
      </c>
      <c r="J5" s="56" t="s">
        <v>34</v>
      </c>
      <c r="K5" s="56" t="s">
        <v>35</v>
      </c>
      <c r="L5" s="56" t="s">
        <v>36</v>
      </c>
      <c r="M5" s="56" t="s">
        <v>37</v>
      </c>
      <c r="N5" s="5" t="s">
        <v>38</v>
      </c>
      <c r="O5" s="5" t="s">
        <v>4</v>
      </c>
      <c r="P5" s="6" t="s">
        <v>39</v>
      </c>
      <c r="Q5" s="1"/>
      <c r="R5" s="6" t="s">
        <v>1</v>
      </c>
      <c r="S5" s="6" t="s">
        <v>41</v>
      </c>
      <c r="T5" s="56" t="s">
        <v>40</v>
      </c>
      <c r="U5" s="56" t="s">
        <v>2</v>
      </c>
      <c r="V5" s="17"/>
      <c r="W5" s="17"/>
      <c r="X5" s="17"/>
      <c r="Y5" s="17"/>
      <c r="Z5" s="17"/>
      <c r="AA5" s="17"/>
      <c r="AB5" s="17"/>
    </row>
    <row r="6" spans="1:28" x14ac:dyDescent="0.25">
      <c r="A6" s="19"/>
      <c r="B6" s="20"/>
      <c r="C6" s="21"/>
      <c r="D6" s="21"/>
      <c r="E6" s="21"/>
      <c r="F6" s="22"/>
      <c r="G6" s="22"/>
      <c r="H6" s="23"/>
      <c r="I6" s="24"/>
      <c r="J6" s="47">
        <v>0.01</v>
      </c>
      <c r="K6" s="46">
        <v>0.05</v>
      </c>
      <c r="L6" s="48">
        <v>0.1</v>
      </c>
      <c r="M6" s="48">
        <v>0.1</v>
      </c>
      <c r="N6" s="25"/>
      <c r="O6" s="22"/>
      <c r="P6" s="26"/>
      <c r="Q6" s="1"/>
      <c r="R6" s="27"/>
      <c r="S6" s="23"/>
      <c r="T6" s="24"/>
      <c r="U6" s="28"/>
      <c r="V6" s="17"/>
      <c r="W6" s="17"/>
      <c r="X6" s="17"/>
      <c r="Y6" s="17"/>
      <c r="Z6" s="17"/>
    </row>
    <row r="7" spans="1:28" x14ac:dyDescent="0.25">
      <c r="A7" s="29"/>
      <c r="B7" s="8"/>
      <c r="C7" s="2"/>
      <c r="D7" s="3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1"/>
      <c r="R7" s="32"/>
      <c r="S7" s="30"/>
      <c r="T7" s="30"/>
      <c r="U7" s="33"/>
      <c r="V7" s="17"/>
      <c r="W7" s="17"/>
      <c r="X7" s="17"/>
      <c r="Y7" s="17"/>
      <c r="Z7" s="17"/>
    </row>
    <row r="8" spans="1:28" ht="38.450000000000003" customHeight="1" x14ac:dyDescent="0.25">
      <c r="A8" s="29">
        <v>60066</v>
      </c>
      <c r="B8" s="45" t="s">
        <v>15</v>
      </c>
      <c r="C8" s="2">
        <v>45236</v>
      </c>
      <c r="D8" s="3">
        <v>1</v>
      </c>
      <c r="E8" s="30">
        <v>299359.5</v>
      </c>
      <c r="F8" s="30">
        <v>64075</v>
      </c>
      <c r="G8" s="30">
        <f>E8-F8</f>
        <v>235284.5</v>
      </c>
      <c r="H8" s="30">
        <f>ROUND(G8*18%,0)</f>
        <v>42351</v>
      </c>
      <c r="I8" s="30">
        <f>G8+H8</f>
        <v>277635.5</v>
      </c>
      <c r="J8" s="30">
        <f>J6*G8</f>
        <v>2352.8450000000003</v>
      </c>
      <c r="K8" s="30">
        <f>K6*G8</f>
        <v>11764.225</v>
      </c>
      <c r="L8" s="30">
        <f>L6*G8</f>
        <v>23528.45</v>
      </c>
      <c r="M8" s="30">
        <f>M6*G8</f>
        <v>23528.45</v>
      </c>
      <c r="N8" s="30">
        <f>H8</f>
        <v>42351</v>
      </c>
      <c r="O8" s="30">
        <v>0</v>
      </c>
      <c r="P8" s="31">
        <f>ROUNDUP(I8-SUM(J8:O8),0)</f>
        <v>174111</v>
      </c>
      <c r="Q8" s="1"/>
      <c r="R8" s="32"/>
      <c r="S8" s="30"/>
      <c r="T8" s="30">
        <v>174108</v>
      </c>
      <c r="U8" s="30" t="s">
        <v>17</v>
      </c>
      <c r="V8" s="17"/>
      <c r="W8" s="17"/>
      <c r="X8" s="17"/>
      <c r="Y8" s="17"/>
      <c r="Z8" s="17"/>
    </row>
    <row r="9" spans="1:28" ht="38.450000000000003" customHeight="1" x14ac:dyDescent="0.25">
      <c r="A9" s="29">
        <v>60066</v>
      </c>
      <c r="B9" s="49" t="s">
        <v>18</v>
      </c>
      <c r="C9" s="2"/>
      <c r="D9" s="3">
        <v>1</v>
      </c>
      <c r="E9" s="34">
        <f>N8</f>
        <v>42351</v>
      </c>
      <c r="F9" s="34"/>
      <c r="G9" s="34"/>
      <c r="H9" s="30"/>
      <c r="I9" s="30"/>
      <c r="J9" s="30"/>
      <c r="K9" s="30"/>
      <c r="L9" s="30"/>
      <c r="M9" s="30"/>
      <c r="N9" s="30"/>
      <c r="O9" s="30"/>
      <c r="P9" s="31">
        <f>E9</f>
        <v>42351</v>
      </c>
      <c r="Q9" s="1"/>
      <c r="R9" s="32"/>
      <c r="S9" s="30"/>
      <c r="T9" s="30">
        <v>42351</v>
      </c>
      <c r="U9" s="31" t="s">
        <v>19</v>
      </c>
      <c r="V9" s="17"/>
      <c r="W9" s="17"/>
      <c r="X9" s="17"/>
      <c r="Y9" s="17"/>
      <c r="Z9" s="17"/>
    </row>
    <row r="10" spans="1:28" x14ac:dyDescent="0.25">
      <c r="A10" s="29">
        <v>60066</v>
      </c>
      <c r="B10" s="8"/>
      <c r="C10" s="2"/>
      <c r="D10" s="3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  <c r="Q10" s="1"/>
      <c r="R10" s="32"/>
      <c r="S10" s="30"/>
      <c r="T10" s="30"/>
      <c r="U10" s="31"/>
      <c r="V10" s="17"/>
      <c r="W10" s="17"/>
      <c r="X10" s="17"/>
      <c r="Y10" s="17"/>
      <c r="Z10" s="17"/>
    </row>
    <row r="11" spans="1:28" x14ac:dyDescent="0.25">
      <c r="A11" s="29"/>
      <c r="B11" s="8"/>
      <c r="C11" s="2"/>
      <c r="D11" s="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1"/>
      <c r="Q11" s="1"/>
      <c r="R11" s="32"/>
      <c r="S11" s="30"/>
      <c r="T11" s="30"/>
      <c r="U11" s="31"/>
      <c r="V11" s="17"/>
      <c r="W11" s="17"/>
      <c r="X11" s="17"/>
      <c r="Y11" s="17"/>
      <c r="Z11" s="17"/>
    </row>
    <row r="12" spans="1:28" x14ac:dyDescent="0.25">
      <c r="A12" s="29"/>
      <c r="B12" s="8"/>
      <c r="C12" s="2"/>
      <c r="D12" s="3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1"/>
      <c r="Q12" s="1"/>
      <c r="R12" s="32"/>
      <c r="S12" s="30"/>
      <c r="T12" s="30"/>
      <c r="U12" s="31"/>
      <c r="V12" s="17"/>
      <c r="W12" s="17"/>
      <c r="X12" s="17"/>
      <c r="Y12" s="17"/>
      <c r="Z12" s="17"/>
    </row>
    <row r="13" spans="1:28" x14ac:dyDescent="0.25">
      <c r="A13" s="29"/>
      <c r="B13" s="32"/>
      <c r="C13" s="2"/>
      <c r="D13" s="3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1"/>
      <c r="Q13" s="1"/>
      <c r="R13" s="32"/>
      <c r="S13" s="30"/>
      <c r="T13" s="30"/>
      <c r="U13" s="35"/>
      <c r="V13" s="17"/>
      <c r="W13" s="17"/>
      <c r="X13" s="17"/>
      <c r="Y13" s="17"/>
      <c r="Z13" s="17"/>
    </row>
    <row r="14" spans="1:28" x14ac:dyDescent="0.25">
      <c r="A14" s="29"/>
      <c r="B14" s="32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1"/>
      <c r="Q14" s="1"/>
      <c r="R14" s="32"/>
      <c r="S14" s="30"/>
      <c r="T14" s="30"/>
      <c r="U14" s="31"/>
      <c r="V14" s="17"/>
      <c r="W14" s="17"/>
      <c r="X14" s="17"/>
      <c r="Y14" s="17"/>
      <c r="Z14" s="17"/>
    </row>
    <row r="15" spans="1:28" ht="15.75" thickBot="1" x14ac:dyDescent="0.3">
      <c r="A15" s="29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  <c r="Q15" s="9"/>
      <c r="R15" s="39"/>
      <c r="S15" s="37"/>
      <c r="T15" s="37"/>
      <c r="U15" s="38"/>
      <c r="V15" s="17"/>
      <c r="W15" s="17"/>
      <c r="X15" s="17"/>
      <c r="Y15" s="17"/>
      <c r="Z15" s="17"/>
    </row>
    <row r="16" spans="1:28" x14ac:dyDescent="0.25">
      <c r="A16" s="40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7"/>
      <c r="R16" s="42"/>
      <c r="S16" s="42"/>
      <c r="T16" s="42"/>
      <c r="U16" s="42"/>
      <c r="V16" s="17"/>
      <c r="W16" s="17"/>
      <c r="X16" s="17"/>
      <c r="Y16" s="17"/>
      <c r="Z16" s="17"/>
    </row>
    <row r="17" spans="1:26" x14ac:dyDescent="0.25">
      <c r="A17" s="4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43">
        <f>SUM(P7:P15)</f>
        <v>216462</v>
      </c>
      <c r="Q17" s="4"/>
      <c r="R17" s="30"/>
      <c r="S17" s="30"/>
      <c r="T17" s="43">
        <f>SUM(T7:T15)</f>
        <v>216459</v>
      </c>
      <c r="U17" s="30"/>
      <c r="V17" s="17"/>
      <c r="W17" s="17"/>
      <c r="X17" s="17"/>
      <c r="Y17" s="17"/>
      <c r="Z17" s="17"/>
    </row>
    <row r="18" spans="1:26" x14ac:dyDescent="0.25">
      <c r="A18" s="4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43"/>
      <c r="Q18" s="4"/>
      <c r="R18" s="30"/>
      <c r="S18" s="30"/>
      <c r="T18" s="43"/>
      <c r="U18" s="30"/>
      <c r="V18" s="17"/>
      <c r="W18" s="17"/>
      <c r="X18" s="17"/>
      <c r="Y18" s="17"/>
      <c r="Z18" s="17"/>
    </row>
    <row r="19" spans="1:26" x14ac:dyDescent="0.25">
      <c r="A19" s="4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4"/>
      <c r="R19" s="30"/>
      <c r="S19" s="30"/>
      <c r="T19" s="43">
        <f>P17-T17</f>
        <v>3</v>
      </c>
      <c r="U19" s="30"/>
      <c r="V19" s="17"/>
      <c r="W19" s="17"/>
      <c r="X19" s="17"/>
      <c r="Y19" s="17"/>
      <c r="Z19" s="17"/>
    </row>
    <row r="20" spans="1:26" x14ac:dyDescent="0.25">
      <c r="A20" s="4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44"/>
      <c r="B21" s="17"/>
      <c r="C21" s="17"/>
      <c r="D21" s="17"/>
      <c r="E21" s="17"/>
      <c r="F21" s="17"/>
      <c r="G21" s="50" t="s">
        <v>5</v>
      </c>
      <c r="H21" s="50" t="s">
        <v>6</v>
      </c>
      <c r="I21" s="50" t="s">
        <v>7</v>
      </c>
      <c r="J21" s="50" t="s">
        <v>8</v>
      </c>
      <c r="K21" s="50" t="s">
        <v>9</v>
      </c>
      <c r="L21" s="50" t="s">
        <v>10</v>
      </c>
      <c r="M21" s="17"/>
      <c r="N21" s="17"/>
      <c r="O21" s="17"/>
      <c r="P21" s="17"/>
      <c r="Q21" s="1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44"/>
      <c r="B22" s="17"/>
      <c r="C22" s="17"/>
      <c r="D22" s="17"/>
      <c r="E22" s="17"/>
      <c r="F22" s="17"/>
      <c r="G22" s="50" t="s">
        <v>12</v>
      </c>
      <c r="H22" s="50">
        <v>0</v>
      </c>
      <c r="I22" s="50">
        <v>208.86</v>
      </c>
      <c r="J22" s="50">
        <f>I22-H22</f>
        <v>208.86</v>
      </c>
      <c r="K22" s="50">
        <v>50</v>
      </c>
      <c r="L22" s="50">
        <f>K22*J22</f>
        <v>10443</v>
      </c>
      <c r="M22" s="17"/>
      <c r="N22" s="17"/>
      <c r="O22" s="17"/>
      <c r="P22" s="17"/>
      <c r="Q22" s="1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44"/>
      <c r="B23" s="17"/>
      <c r="C23" s="17"/>
      <c r="D23" s="17"/>
      <c r="E23" s="17"/>
      <c r="F23" s="17"/>
      <c r="G23" s="50" t="s">
        <v>11</v>
      </c>
      <c r="H23" s="50">
        <v>203.33</v>
      </c>
      <c r="I23" s="50">
        <v>461.92</v>
      </c>
      <c r="J23" s="50">
        <f>I23-H23</f>
        <v>258.59000000000003</v>
      </c>
      <c r="K23" s="50">
        <v>250</v>
      </c>
      <c r="L23" s="50">
        <f>K23*J23</f>
        <v>64647.500000000007</v>
      </c>
      <c r="M23" s="17"/>
      <c r="N23" s="17"/>
      <c r="O23" s="17"/>
      <c r="P23" s="17"/>
      <c r="Q23" s="1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44"/>
      <c r="B24" s="17"/>
      <c r="C24" s="17"/>
      <c r="D24" s="17"/>
      <c r="E24" s="17"/>
      <c r="F24" s="17"/>
      <c r="G24" s="50" t="s">
        <v>13</v>
      </c>
      <c r="H24" s="50">
        <v>0</v>
      </c>
      <c r="I24" s="50">
        <v>119.41</v>
      </c>
      <c r="J24" s="50">
        <f>I24-H24</f>
        <v>119.41</v>
      </c>
      <c r="K24" s="50">
        <v>200</v>
      </c>
      <c r="L24" s="50">
        <f>K24*J24</f>
        <v>23882</v>
      </c>
      <c r="M24" s="17"/>
      <c r="N24" s="17"/>
      <c r="O24" s="17"/>
      <c r="P24" s="17"/>
      <c r="Q24" s="1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51" t="s">
        <v>14</v>
      </c>
      <c r="L25" s="51">
        <f>SUM(L22:L24)</f>
        <v>98972.5</v>
      </c>
      <c r="M25" s="17"/>
      <c r="N25" s="17"/>
      <c r="O25" s="17"/>
      <c r="P25" s="17"/>
      <c r="Q25" s="1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</sheetData>
  <mergeCells count="2">
    <mergeCell ref="D2:F2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Sonawane</dc:creator>
  <cp:lastModifiedBy>ADMIN</cp:lastModifiedBy>
  <dcterms:created xsi:type="dcterms:W3CDTF">2022-06-20T09:18:31Z</dcterms:created>
  <dcterms:modified xsi:type="dcterms:W3CDTF">2025-05-28T11:49:56Z</dcterms:modified>
</cp:coreProperties>
</file>