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Error-swapnil-\"/>
    </mc:Choice>
  </mc:AlternateContent>
  <bookViews>
    <workbookView xWindow="0" yWindow="0" windowWidth="28800" windowHeight="1221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M15" i="1"/>
  <c r="M10" i="1"/>
  <c r="G13" i="1" l="1"/>
  <c r="G14" i="1"/>
  <c r="G16" i="1"/>
  <c r="J16" i="1" l="1"/>
  <c r="H16" i="1"/>
  <c r="I16" i="1" s="1"/>
  <c r="H14" i="1"/>
  <c r="L14" i="1" s="1"/>
  <c r="J14" i="1"/>
  <c r="J13" i="1"/>
  <c r="H13" i="1"/>
  <c r="L13" i="1" s="1"/>
  <c r="I14" i="1" l="1"/>
  <c r="M14" i="1" s="1"/>
  <c r="L16" i="1"/>
  <c r="M16" i="1" s="1"/>
  <c r="I13" i="1"/>
  <c r="M13" i="1" s="1"/>
  <c r="E12" i="1"/>
  <c r="G12" i="1" s="1"/>
  <c r="E11" i="1"/>
  <c r="G11" i="1" s="1"/>
  <c r="H12" i="1" l="1"/>
  <c r="L12" i="1" s="1"/>
  <c r="J12" i="1"/>
  <c r="H11" i="1"/>
  <c r="L11" i="1" s="1"/>
  <c r="J11" i="1"/>
  <c r="E9" i="1"/>
  <c r="I12" i="1" l="1"/>
  <c r="M12" i="1" s="1"/>
  <c r="I11" i="1"/>
  <c r="M11" i="1" s="1"/>
  <c r="E8" i="1"/>
  <c r="G9" i="1" l="1"/>
  <c r="G8" i="1"/>
  <c r="J8" i="1" l="1"/>
  <c r="H8" i="1"/>
  <c r="L8" i="1" s="1"/>
  <c r="J9" i="1"/>
  <c r="H9" i="1"/>
  <c r="L9" i="1" s="1"/>
  <c r="I8" i="1" l="1"/>
  <c r="I9" i="1"/>
  <c r="M8" i="1" l="1"/>
  <c r="M9" i="1"/>
</calcChain>
</file>

<file path=xl/sharedStrings.xml><?xml version="1.0" encoding="utf-8"?>
<sst xmlns="http://schemas.openxmlformats.org/spreadsheetml/2006/main" count="43" uniqueCount="39">
  <si>
    <t>Amount</t>
  </si>
  <si>
    <t>UTR</t>
  </si>
  <si>
    <t>A A Enterprises</t>
  </si>
  <si>
    <t>05-04-2023 NEFT/AXISP00378567618/RIUP22/2789/A A ENTERPRISES 86922.00</t>
  </si>
  <si>
    <t>40 &amp; 41</t>
  </si>
  <si>
    <t>01-05-2023 NEFT/AXISP00385697758/SPUP23/0322/A A ENTERPRISES 15804.00</t>
  </si>
  <si>
    <t>29-05-2023 NEFT/AXISP00392949342/RIUP23/306/A A ENTERPRISES 86922.00</t>
  </si>
  <si>
    <t>29-05-2023 NEFT/AXISP00392949343/RIUP23/415/A A ENTERPRISES 86922.00</t>
  </si>
  <si>
    <t>13-16</t>
  </si>
  <si>
    <t>26-06-2023 NEFT/AXISP00400897268/RIUP23/881/A A ENTERPRISES 31608.00</t>
  </si>
  <si>
    <t>24-08-2023 NEFT/AXISP00418043565/RIUP23/1468/A A ENTERPRISES/CNRB0018929 43461.00</t>
  </si>
  <si>
    <t>08-09-2023 NEFT/AXISP00423197061/RIUP23/1908/A A ENTERPRISES/CNRB0018929 7902.00</t>
  </si>
  <si>
    <t>Subcontractor:</t>
  </si>
  <si>
    <t>State:</t>
  </si>
  <si>
    <t>Uttar Pradesh</t>
  </si>
  <si>
    <t>District:</t>
  </si>
  <si>
    <t>Muzaffarnagar</t>
  </si>
  <si>
    <t>Block:</t>
  </si>
  <si>
    <t>Malpura Village OP Unit Work</t>
  </si>
  <si>
    <t>Shahbazpur Tigai Village OP Unit Work</t>
  </si>
  <si>
    <t>Wazidpur kawali Village OP Unit Work</t>
  </si>
  <si>
    <t>Kasauli Village OP Unit Work</t>
  </si>
  <si>
    <t>Jabardastpur Urf mantodi Village OP Unit  Work</t>
  </si>
  <si>
    <t>Sukertari Village OP Unit Work</t>
  </si>
  <si>
    <t>Shakarpur Village OP Unit Work</t>
  </si>
  <si>
    <t>GST Release Note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</si>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</sst>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3" fontId="3" fillId="2" borderId="12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43" fontId="3" fillId="3" borderId="1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0" fontId="5" fillId="4" borderId="1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vertical="center"/>
    </xf>
    <xf numFmtId="43" fontId="5" fillId="4" borderId="1" xfId="1" applyNumberFormat="1" applyFont="1" applyFill="1" applyBorder="1" applyAlignment="1">
      <alignment vertical="center"/>
    </xf>
    <xf numFmtId="9" fontId="5" fillId="4" borderId="1" xfId="1" applyNumberFormat="1" applyFont="1" applyFill="1" applyBorder="1" applyAlignment="1">
      <alignment vertical="center"/>
    </xf>
    <xf numFmtId="43" fontId="5" fillId="4" borderId="5" xfId="1" applyNumberFormat="1" applyFont="1" applyFill="1" applyBorder="1" applyAlignment="1">
      <alignment vertical="center"/>
    </xf>
    <xf numFmtId="43" fontId="5" fillId="4" borderId="3" xfId="1" applyNumberFormat="1" applyFont="1" applyFill="1" applyBorder="1" applyAlignment="1">
      <alignment vertical="center"/>
    </xf>
    <xf numFmtId="9" fontId="3" fillId="2" borderId="2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43" fontId="3" fillId="5" borderId="1" xfId="1" applyNumberFormat="1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17" xfId="0" applyFont="1" applyFill="1" applyBorder="1" applyAlignment="1">
      <alignment vertical="center"/>
    </xf>
    <xf numFmtId="0" fontId="6" fillId="2" borderId="17" xfId="0" applyFont="1" applyFill="1" applyBorder="1" applyAlignment="1">
      <alignment horizontal="center" vertical="center" wrapText="1"/>
    </xf>
    <xf numFmtId="14" fontId="6" fillId="2" borderId="17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43" fontId="7" fillId="2" borderId="17" xfId="1" applyNumberFormat="1" applyFont="1" applyFill="1" applyBorder="1" applyAlignment="1">
      <alignment horizontal="center" vertical="center"/>
    </xf>
    <xf numFmtId="43" fontId="6" fillId="2" borderId="17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85" zoomScaleNormal="85" workbookViewId="0">
      <selection activeCell="B17" sqref="B17"/>
    </sheetView>
  </sheetViews>
  <sheetFormatPr defaultColWidth="9" defaultRowHeight="30" customHeight="1" x14ac:dyDescent="0.25"/>
  <cols>
    <col min="1" max="1" width="9" style="5"/>
    <col min="2" max="2" width="30" style="5" customWidth="1"/>
    <col min="3" max="3" width="13.42578125" style="5" bestFit="1" customWidth="1"/>
    <col min="4" max="4" width="11.5703125" style="5" bestFit="1" customWidth="1"/>
    <col min="5" max="5" width="13.28515625" style="5" bestFit="1" customWidth="1"/>
    <col min="6" max="7" width="13.28515625" style="5" customWidth="1"/>
    <col min="8" max="8" width="14.7109375" style="1" customWidth="1"/>
    <col min="9" max="9" width="12.85546875" style="1" bestFit="1" customWidth="1"/>
    <col min="10" max="10" width="10.7109375" style="5" bestFit="1" customWidth="1"/>
    <col min="11" max="11" width="10.42578125" style="5" bestFit="1" customWidth="1"/>
    <col min="12" max="13" width="14.85546875" style="5" customWidth="1"/>
    <col min="14" max="14" width="7.28515625" style="5" customWidth="1"/>
    <col min="15" max="15" width="14" style="5" customWidth="1"/>
    <col min="16" max="16" width="96.42578125" style="5" customWidth="1"/>
    <col min="17" max="16384" width="9" style="5"/>
  </cols>
  <sheetData>
    <row r="1" spans="1:16" ht="30" customHeight="1" x14ac:dyDescent="0.25">
      <c r="A1" s="49" t="s">
        <v>12</v>
      </c>
      <c r="B1" s="50" t="s">
        <v>2</v>
      </c>
      <c r="C1"/>
      <c r="E1" s="15"/>
      <c r="F1" s="15"/>
      <c r="G1" s="15"/>
    </row>
    <row r="2" spans="1:16" ht="30" customHeight="1" x14ac:dyDescent="0.25">
      <c r="A2" s="49" t="s">
        <v>13</v>
      </c>
      <c r="B2" t="s">
        <v>14</v>
      </c>
      <c r="D2" s="2"/>
      <c r="G2" s="3"/>
      <c r="I2" s="3"/>
      <c r="J2" s="4"/>
      <c r="K2" s="4"/>
      <c r="L2" s="4"/>
      <c r="M2" s="4"/>
      <c r="N2" s="4"/>
    </row>
    <row r="3" spans="1:16" ht="30" customHeight="1" x14ac:dyDescent="0.25">
      <c r="A3" s="49" t="s">
        <v>15</v>
      </c>
      <c r="B3" t="s">
        <v>16</v>
      </c>
      <c r="D3" s="2"/>
      <c r="G3" s="3"/>
      <c r="I3" s="3"/>
      <c r="J3" s="4"/>
      <c r="K3" s="4"/>
      <c r="L3" s="4"/>
      <c r="M3" s="4"/>
      <c r="N3" s="4"/>
    </row>
    <row r="4" spans="1:16" ht="30" customHeight="1" thickBot="1" x14ac:dyDescent="0.3">
      <c r="A4" s="49" t="s">
        <v>17</v>
      </c>
      <c r="B4" t="s">
        <v>16</v>
      </c>
      <c r="D4" s="4"/>
      <c r="E4" s="4"/>
      <c r="F4" s="4"/>
      <c r="G4" s="4"/>
      <c r="H4" s="6"/>
      <c r="I4" s="6"/>
      <c r="J4" s="4"/>
      <c r="K4" s="4"/>
      <c r="O4" s="7"/>
      <c r="P4" s="7"/>
    </row>
    <row r="5" spans="1:16" ht="30" customHeight="1" x14ac:dyDescent="0.25">
      <c r="A5" s="51" t="s">
        <v>26</v>
      </c>
      <c r="B5" s="52" t="s">
        <v>27</v>
      </c>
      <c r="C5" s="53" t="s">
        <v>28</v>
      </c>
      <c r="D5" s="54" t="s">
        <v>29</v>
      </c>
      <c r="E5" s="52" t="s">
        <v>30</v>
      </c>
      <c r="F5" s="52" t="s">
        <v>31</v>
      </c>
      <c r="G5" s="54" t="s">
        <v>32</v>
      </c>
      <c r="H5" s="55" t="s">
        <v>33</v>
      </c>
      <c r="I5" s="56" t="s">
        <v>0</v>
      </c>
      <c r="J5" s="52" t="s">
        <v>34</v>
      </c>
      <c r="K5" s="52" t="s">
        <v>35</v>
      </c>
      <c r="L5" s="52" t="s">
        <v>36</v>
      </c>
      <c r="M5" s="52" t="s">
        <v>37</v>
      </c>
      <c r="N5" s="23"/>
      <c r="O5" s="52" t="s">
        <v>38</v>
      </c>
      <c r="P5" s="52" t="s">
        <v>1</v>
      </c>
    </row>
    <row r="6" spans="1:16" ht="30" customHeight="1" thickBot="1" x14ac:dyDescent="0.3">
      <c r="A6" s="22"/>
      <c r="B6" s="11"/>
      <c r="C6" s="11"/>
      <c r="D6" s="11"/>
      <c r="E6" s="11"/>
      <c r="F6" s="11"/>
      <c r="G6" s="11"/>
      <c r="H6" s="46">
        <v>0.18</v>
      </c>
      <c r="I6" s="11"/>
      <c r="J6" s="46">
        <v>0.01</v>
      </c>
      <c r="K6" s="46">
        <v>0.05</v>
      </c>
      <c r="L6" s="46">
        <v>0.18</v>
      </c>
      <c r="M6" s="11"/>
      <c r="N6" s="47"/>
      <c r="O6" s="13"/>
      <c r="P6" s="14"/>
    </row>
    <row r="7" spans="1:16" ht="30" customHeight="1" x14ac:dyDescent="0.25">
      <c r="A7" s="41"/>
      <c r="B7" s="42"/>
      <c r="C7" s="42"/>
      <c r="D7" s="42"/>
      <c r="E7" s="42"/>
      <c r="F7" s="42"/>
      <c r="G7" s="42"/>
      <c r="H7" s="43"/>
      <c r="I7" s="42"/>
      <c r="J7" s="43"/>
      <c r="K7" s="43"/>
      <c r="L7" s="43"/>
      <c r="M7" s="42"/>
      <c r="N7" s="40">
        <v>56069</v>
      </c>
      <c r="O7" s="44"/>
      <c r="P7" s="45"/>
    </row>
    <row r="8" spans="1:16" ht="30" customHeight="1" x14ac:dyDescent="0.25">
      <c r="A8" s="41">
        <v>56069</v>
      </c>
      <c r="B8" s="16" t="s">
        <v>20</v>
      </c>
      <c r="C8" s="17">
        <v>45013</v>
      </c>
      <c r="D8" s="18">
        <v>40</v>
      </c>
      <c r="E8" s="9">
        <f t="shared" ref="E8:E12" si="0">(1*4000)+(1*570*70)</f>
        <v>43900</v>
      </c>
      <c r="F8" s="9">
        <v>0</v>
      </c>
      <c r="G8" s="9">
        <f t="shared" ref="G8:G9" si="1">E8-F8</f>
        <v>43900</v>
      </c>
      <c r="H8" s="48">
        <f>G8*$H$6</f>
        <v>7902</v>
      </c>
      <c r="I8" s="9">
        <f t="shared" ref="I8:I9" si="2">G8+H8</f>
        <v>51802</v>
      </c>
      <c r="J8" s="9">
        <f>G8*$J$6</f>
        <v>439</v>
      </c>
      <c r="K8" s="9">
        <v>0</v>
      </c>
      <c r="L8" s="9">
        <f t="shared" ref="L8:L9" si="3">H8</f>
        <v>7902</v>
      </c>
      <c r="M8" s="38">
        <f t="shared" ref="M8:M9" si="4">I8-SUM(J8:L8)</f>
        <v>43461</v>
      </c>
      <c r="N8" s="24"/>
      <c r="O8" s="39">
        <v>86922</v>
      </c>
      <c r="P8" s="21" t="s">
        <v>3</v>
      </c>
    </row>
    <row r="9" spans="1:16" ht="30" customHeight="1" x14ac:dyDescent="0.25">
      <c r="A9" s="41">
        <v>56069</v>
      </c>
      <c r="B9" s="16" t="s">
        <v>18</v>
      </c>
      <c r="C9" s="17">
        <v>45013</v>
      </c>
      <c r="D9" s="18">
        <v>41</v>
      </c>
      <c r="E9" s="9">
        <f t="shared" si="0"/>
        <v>43900</v>
      </c>
      <c r="F9" s="9">
        <v>0</v>
      </c>
      <c r="G9" s="9">
        <f t="shared" si="1"/>
        <v>43900</v>
      </c>
      <c r="H9" s="48">
        <f>G9*$H$6</f>
        <v>7902</v>
      </c>
      <c r="I9" s="9">
        <f t="shared" si="2"/>
        <v>51802</v>
      </c>
      <c r="J9" s="9">
        <f>G9*$J$6</f>
        <v>439</v>
      </c>
      <c r="K9" s="9">
        <v>0</v>
      </c>
      <c r="L9" s="9">
        <f t="shared" si="3"/>
        <v>7902</v>
      </c>
      <c r="M9" s="38">
        <f t="shared" si="4"/>
        <v>43461</v>
      </c>
      <c r="N9" s="24"/>
      <c r="O9" s="39">
        <v>15804</v>
      </c>
      <c r="P9" s="21" t="s">
        <v>5</v>
      </c>
    </row>
    <row r="10" spans="1:16" ht="30" customHeight="1" x14ac:dyDescent="0.25">
      <c r="A10" s="41">
        <v>56069</v>
      </c>
      <c r="B10" s="16" t="s">
        <v>25</v>
      </c>
      <c r="C10" s="17">
        <v>45041</v>
      </c>
      <c r="D10" s="18" t="s">
        <v>4</v>
      </c>
      <c r="E10" s="48">
        <v>15804</v>
      </c>
      <c r="F10" s="9"/>
      <c r="G10" s="9"/>
      <c r="H10" s="9"/>
      <c r="I10" s="9"/>
      <c r="J10" s="9"/>
      <c r="K10" s="9"/>
      <c r="L10" s="9"/>
      <c r="M10" s="38">
        <f>E10</f>
        <v>15804</v>
      </c>
      <c r="N10" s="24"/>
      <c r="O10" s="39">
        <v>86922</v>
      </c>
      <c r="P10" s="21" t="s">
        <v>6</v>
      </c>
    </row>
    <row r="11" spans="1:16" ht="30" customHeight="1" x14ac:dyDescent="0.25">
      <c r="A11" s="41">
        <v>56069</v>
      </c>
      <c r="B11" s="16" t="s">
        <v>19</v>
      </c>
      <c r="C11" s="17">
        <v>45056</v>
      </c>
      <c r="D11" s="18">
        <v>13</v>
      </c>
      <c r="E11" s="9">
        <f t="shared" si="0"/>
        <v>43900</v>
      </c>
      <c r="F11" s="9">
        <v>0</v>
      </c>
      <c r="G11" s="9">
        <f t="shared" ref="G11" si="5">E11-F11</f>
        <v>43900</v>
      </c>
      <c r="H11" s="48">
        <f>G11*$H$6</f>
        <v>7902</v>
      </c>
      <c r="I11" s="9">
        <f t="shared" ref="I11" si="6">G11+H11</f>
        <v>51802</v>
      </c>
      <c r="J11" s="9">
        <f>G11*$J$6</f>
        <v>439</v>
      </c>
      <c r="K11" s="9">
        <v>0</v>
      </c>
      <c r="L11" s="9">
        <f t="shared" ref="L11" si="7">H11</f>
        <v>7902</v>
      </c>
      <c r="M11" s="38">
        <f t="shared" ref="M11:M12" si="8">I11-SUM(J11:L11)</f>
        <v>43461</v>
      </c>
      <c r="N11" s="24"/>
      <c r="O11" s="39">
        <v>86922</v>
      </c>
      <c r="P11" s="21" t="s">
        <v>7</v>
      </c>
    </row>
    <row r="12" spans="1:16" ht="30" customHeight="1" x14ac:dyDescent="0.25">
      <c r="A12" s="41">
        <v>56069</v>
      </c>
      <c r="B12" s="16" t="s">
        <v>22</v>
      </c>
      <c r="C12" s="17">
        <v>45056</v>
      </c>
      <c r="D12" s="18">
        <v>16</v>
      </c>
      <c r="E12" s="9">
        <f t="shared" si="0"/>
        <v>43900</v>
      </c>
      <c r="F12" s="9">
        <v>0</v>
      </c>
      <c r="G12" s="9">
        <f t="shared" ref="G12:G16" si="9">E12-F12</f>
        <v>43900</v>
      </c>
      <c r="H12" s="48">
        <f>G12*$H$6</f>
        <v>7902</v>
      </c>
      <c r="I12" s="9">
        <f t="shared" ref="I12:I13" si="10">G12+H12</f>
        <v>51802</v>
      </c>
      <c r="J12" s="9">
        <f>G12*$J$6</f>
        <v>439</v>
      </c>
      <c r="K12" s="9">
        <v>0</v>
      </c>
      <c r="L12" s="9">
        <f t="shared" ref="L12" si="11">H12</f>
        <v>7902</v>
      </c>
      <c r="M12" s="38">
        <f t="shared" si="8"/>
        <v>43461</v>
      </c>
      <c r="N12" s="24"/>
      <c r="O12" s="39">
        <v>31608</v>
      </c>
      <c r="P12" s="21" t="s">
        <v>9</v>
      </c>
    </row>
    <row r="13" spans="1:16" ht="30" customHeight="1" x14ac:dyDescent="0.25">
      <c r="A13" s="41">
        <v>56069</v>
      </c>
      <c r="B13" s="16" t="s">
        <v>21</v>
      </c>
      <c r="C13" s="17">
        <v>45056</v>
      </c>
      <c r="D13" s="18">
        <v>14</v>
      </c>
      <c r="E13" s="9">
        <v>43900</v>
      </c>
      <c r="F13" s="9"/>
      <c r="G13" s="9">
        <f t="shared" si="9"/>
        <v>43900</v>
      </c>
      <c r="H13" s="48">
        <f>G13*$H$6</f>
        <v>7902</v>
      </c>
      <c r="I13" s="9">
        <f t="shared" si="10"/>
        <v>51802</v>
      </c>
      <c r="J13" s="9">
        <f>G13*$J$6</f>
        <v>439</v>
      </c>
      <c r="K13" s="9">
        <v>0</v>
      </c>
      <c r="L13" s="9">
        <f t="shared" ref="L13" si="12">H13</f>
        <v>7902</v>
      </c>
      <c r="M13" s="38">
        <f>I13-SUM(J13:L13)</f>
        <v>43461</v>
      </c>
      <c r="N13" s="24"/>
      <c r="O13" s="39">
        <v>43461</v>
      </c>
      <c r="P13" s="21" t="s">
        <v>10</v>
      </c>
    </row>
    <row r="14" spans="1:16" ht="30" customHeight="1" x14ac:dyDescent="0.25">
      <c r="A14" s="41">
        <v>56069</v>
      </c>
      <c r="B14" s="16" t="s">
        <v>23</v>
      </c>
      <c r="C14" s="17">
        <v>45056</v>
      </c>
      <c r="D14" s="18">
        <v>15</v>
      </c>
      <c r="E14" s="9">
        <v>43900</v>
      </c>
      <c r="F14" s="9"/>
      <c r="G14" s="9">
        <f t="shared" si="9"/>
        <v>43900</v>
      </c>
      <c r="H14" s="48">
        <f>G14*$H$6</f>
        <v>7902</v>
      </c>
      <c r="I14" s="9">
        <f>G14+H14</f>
        <v>51802</v>
      </c>
      <c r="J14" s="9">
        <f>G14*$J$6</f>
        <v>439</v>
      </c>
      <c r="K14" s="9">
        <v>0</v>
      </c>
      <c r="L14" s="9">
        <f>H14</f>
        <v>7902</v>
      </c>
      <c r="M14" s="38">
        <f>I14-SUM(J14:L14)</f>
        <v>43461</v>
      </c>
      <c r="N14" s="24"/>
      <c r="O14" s="39">
        <v>7902</v>
      </c>
      <c r="P14" s="21" t="s">
        <v>11</v>
      </c>
    </row>
    <row r="15" spans="1:16" ht="30" customHeight="1" x14ac:dyDescent="0.25">
      <c r="A15" s="41">
        <v>56069</v>
      </c>
      <c r="B15" s="16" t="s">
        <v>25</v>
      </c>
      <c r="C15" s="17">
        <v>45101</v>
      </c>
      <c r="D15" s="18" t="s">
        <v>8</v>
      </c>
      <c r="E15" s="48">
        <v>31608</v>
      </c>
      <c r="F15" s="9"/>
      <c r="G15" s="9"/>
      <c r="H15" s="9"/>
      <c r="I15" s="9"/>
      <c r="J15" s="9"/>
      <c r="K15" s="9"/>
      <c r="L15" s="9"/>
      <c r="M15" s="38">
        <f>E15</f>
        <v>31608</v>
      </c>
      <c r="N15" s="24"/>
      <c r="O15" s="8"/>
      <c r="P15" s="21"/>
    </row>
    <row r="16" spans="1:16" ht="30" customHeight="1" x14ac:dyDescent="0.25">
      <c r="A16" s="41">
        <v>56069</v>
      </c>
      <c r="B16" s="16" t="s">
        <v>24</v>
      </c>
      <c r="C16" s="17">
        <v>45107</v>
      </c>
      <c r="D16" s="18">
        <v>30</v>
      </c>
      <c r="E16" s="9">
        <v>43900</v>
      </c>
      <c r="F16" s="9"/>
      <c r="G16" s="9">
        <f t="shared" si="9"/>
        <v>43900</v>
      </c>
      <c r="H16" s="48">
        <f>G16*$H$6</f>
        <v>7902</v>
      </c>
      <c r="I16" s="9">
        <f>G16+H16</f>
        <v>51802</v>
      </c>
      <c r="J16" s="9">
        <f>G16*$J$6</f>
        <v>439</v>
      </c>
      <c r="K16" s="9">
        <v>0</v>
      </c>
      <c r="L16" s="9">
        <f>H16</f>
        <v>7902</v>
      </c>
      <c r="M16" s="38">
        <f t="shared" ref="M16" si="13">I16-SUM(J16:L16)</f>
        <v>43461</v>
      </c>
      <c r="N16" s="24"/>
      <c r="O16" s="8"/>
      <c r="P16" s="21"/>
    </row>
    <row r="17" spans="1:16" ht="30" customHeight="1" x14ac:dyDescent="0.25">
      <c r="A17" s="41">
        <v>56069</v>
      </c>
      <c r="B17" s="16" t="s">
        <v>25</v>
      </c>
      <c r="C17" s="17">
        <v>45175</v>
      </c>
      <c r="D17" s="18" t="s">
        <v>8</v>
      </c>
      <c r="E17" s="48">
        <v>7902</v>
      </c>
      <c r="F17" s="9"/>
      <c r="G17" s="9"/>
      <c r="H17" s="9"/>
      <c r="I17" s="9"/>
      <c r="J17" s="9"/>
      <c r="K17" s="9"/>
      <c r="L17" s="9"/>
      <c r="M17" s="38">
        <f>E17</f>
        <v>7902</v>
      </c>
      <c r="N17" s="24"/>
      <c r="O17" s="8"/>
      <c r="P17" s="21"/>
    </row>
    <row r="18" spans="1:16" ht="30" customHeight="1" x14ac:dyDescent="0.25">
      <c r="A18" s="20"/>
      <c r="B18" s="16"/>
      <c r="C18" s="17"/>
      <c r="D18" s="18"/>
      <c r="E18" s="9"/>
      <c r="F18" s="9"/>
      <c r="G18" s="9"/>
      <c r="H18" s="9"/>
      <c r="I18" s="9"/>
      <c r="J18" s="9"/>
      <c r="K18" s="9"/>
      <c r="L18" s="9"/>
      <c r="M18" s="9"/>
      <c r="N18" s="24"/>
      <c r="O18" s="8"/>
      <c r="P18" s="21"/>
    </row>
    <row r="19" spans="1:16" ht="30" customHeight="1" x14ac:dyDescent="0.25">
      <c r="A19" s="20"/>
      <c r="B19" s="16"/>
      <c r="C19" s="17"/>
      <c r="D19" s="18"/>
      <c r="E19" s="9"/>
      <c r="F19" s="9"/>
      <c r="G19" s="9"/>
      <c r="H19" s="9"/>
      <c r="I19" s="9"/>
      <c r="J19" s="9"/>
      <c r="K19" s="9"/>
      <c r="L19" s="9"/>
      <c r="M19" s="9"/>
      <c r="N19" s="24"/>
      <c r="O19" s="8"/>
      <c r="P19" s="21"/>
    </row>
    <row r="20" spans="1:16" ht="30" customHeight="1" x14ac:dyDescent="0.25">
      <c r="A20" s="2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25"/>
      <c r="O20" s="8"/>
      <c r="P20" s="10"/>
    </row>
    <row r="21" spans="1:16" ht="30" customHeight="1" thickBot="1" x14ac:dyDescent="0.3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9"/>
      <c r="O21" s="30"/>
      <c r="P21" s="31"/>
    </row>
    <row r="22" spans="1:16" ht="30" customHeight="1" x14ac:dyDescent="0.25">
      <c r="A22" s="19"/>
      <c r="B22" s="32"/>
      <c r="C22" s="32"/>
      <c r="D22" s="32"/>
      <c r="E22" s="32"/>
      <c r="F22" s="32"/>
      <c r="G22" s="32"/>
      <c r="H22" s="32"/>
      <c r="I22" s="32"/>
      <c r="J22" s="33"/>
      <c r="K22" s="32"/>
      <c r="L22" s="33"/>
      <c r="M22" s="33"/>
      <c r="N22" s="34"/>
      <c r="O22" s="35"/>
      <c r="P22" s="36"/>
    </row>
    <row r="23" spans="1:16" ht="30" customHeight="1" x14ac:dyDescent="0.25">
      <c r="A23" s="20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25"/>
      <c r="O23" s="8"/>
      <c r="P23" s="37"/>
    </row>
    <row r="24" spans="1:16" ht="30" customHeight="1" x14ac:dyDescent="0.25">
      <c r="A24" s="20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25"/>
      <c r="O24" s="26"/>
      <c r="P24" s="37"/>
    </row>
    <row r="25" spans="1:16" ht="30" customHeight="1" thickBot="1" x14ac:dyDescent="0.3">
      <c r="A25" s="2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2"/>
      <c r="O25" s="13"/>
      <c r="P25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2025-05-31T11:06:06Z</dcterms:modified>
</cp:coreProperties>
</file>