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5ECBC569-C7C6-4592-8483-12A4C4E6C6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Q7" i="1" l="1"/>
  <c r="W8" i="1" l="1"/>
  <c r="G8" i="1"/>
  <c r="L8" i="1" l="1"/>
  <c r="K8" i="1"/>
  <c r="J8" i="1"/>
  <c r="H8" i="1"/>
  <c r="I8" i="1" s="1"/>
  <c r="O8" i="1" l="1"/>
  <c r="P8" i="1" s="1"/>
  <c r="W13" i="1"/>
  <c r="P13" i="1" l="1"/>
  <c r="Y8" i="1"/>
  <c r="W15" i="1"/>
  <c r="L18" i="1" s="1"/>
</calcChain>
</file>

<file path=xl/sharedStrings.xml><?xml version="1.0" encoding="utf-8"?>
<sst xmlns="http://schemas.openxmlformats.org/spreadsheetml/2006/main" count="41" uniqueCount="38">
  <si>
    <t>Amount</t>
  </si>
  <si>
    <t>PAYMENT NOTE No.</t>
  </si>
  <si>
    <t>UTR</t>
  </si>
  <si>
    <t>SD (5%)</t>
  </si>
  <si>
    <t>Advance paid</t>
  </si>
  <si>
    <t>Total Payable Amount Rs. -</t>
  </si>
  <si>
    <t>Balance Payable Amount Rs. -</t>
  </si>
  <si>
    <t>Total Paid Amount Rs. -</t>
  </si>
  <si>
    <t>Hold Amount For Quantity excess against DPR</t>
  </si>
  <si>
    <t>31-05-2023 NEFT/AXISP00393627855/RIUP23/453/A ONE MACHINERY 99000.00</t>
  </si>
  <si>
    <t>RIUP23/453</t>
  </si>
  <si>
    <t>A One machinery Store</t>
  </si>
  <si>
    <t>Drilling Work</t>
  </si>
  <si>
    <t>advance</t>
  </si>
  <si>
    <t>A One machinery Store - 16.09.24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</si>
  <si>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</si>
  <si>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</si>
  <si>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</si>
  <si>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</si>
  <si>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</si>
  <si>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</si>
  <si>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</si>
  <si>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</si>
  <si>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</si>
  <si>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</si>
  <si>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</si>
  <si>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</si>
  <si>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</si>
  <si>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</si>
  <si>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</si>
  <si>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</si>
  <si>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</si>
  <si>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</si>
  <si>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</si>
  <si>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</si>
  <si>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</si>
  <si>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TDS_Payment_Amount</t>
  </si>
  <si>
    <t xml:space="preserve">Bunta Village Shamli Drilling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</si>
</sst>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0" fontId="7" fillId="0" borderId="0" xfId="0" applyFont="1"/>
    <xf numFmtId="0" fontId="0" fillId="3" borderId="0" xfId="0" applyFill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43" fontId="5" fillId="2" borderId="19" xfId="1" applyNumberFormat="1" applyFont="1" applyFill="1" applyBorder="1" applyAlignment="1">
      <alignment vertical="center"/>
    </xf>
    <xf numFmtId="43" fontId="5" fillId="2" borderId="23" xfId="1" applyNumberFormat="1" applyFont="1" applyFill="1" applyBorder="1" applyAlignment="1">
      <alignment vertical="center"/>
    </xf>
    <xf numFmtId="43" fontId="5" fillId="2" borderId="24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5" fillId="2" borderId="28" xfId="1" applyNumberFormat="1" applyFont="1" applyFill="1" applyBorder="1" applyAlignment="1">
      <alignment vertical="center"/>
    </xf>
    <xf numFmtId="43" fontId="5" fillId="2" borderId="29" xfId="1" applyNumberFormat="1" applyFont="1" applyFill="1" applyBorder="1" applyAlignment="1">
      <alignment vertical="center"/>
    </xf>
    <xf numFmtId="43" fontId="5" fillId="2" borderId="18" xfId="1" applyNumberFormat="1" applyFont="1" applyFill="1" applyBorder="1" applyAlignment="1">
      <alignment vertical="center"/>
    </xf>
    <xf numFmtId="15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9" fontId="3" fillId="2" borderId="9" xfId="1" applyNumberFormat="1" applyFont="1" applyFill="1" applyBorder="1" applyAlignment="1">
      <alignment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43" fontId="3" fillId="2" borderId="23" xfId="1" applyNumberFormat="1" applyFont="1" applyFill="1" applyBorder="1" applyAlignment="1">
      <alignment vertical="center"/>
    </xf>
    <xf numFmtId="43" fontId="5" fillId="2" borderId="25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43" fontId="0" fillId="2" borderId="0" xfId="0" applyNumberFormat="1" applyFill="1" applyAlignment="1">
      <alignment vertical="center"/>
    </xf>
    <xf numFmtId="0" fontId="6" fillId="0" borderId="0" xfId="0" applyFont="1"/>
    <xf numFmtId="0" fontId="6" fillId="2" borderId="30" xfId="0" applyFont="1" applyFill="1" applyBorder="1" applyAlignment="1">
      <alignment vertical="center"/>
    </xf>
    <xf numFmtId="0" fontId="6" fillId="2" borderId="30" xfId="0" applyFont="1" applyFill="1" applyBorder="1" applyAlignment="1">
      <alignment horizontal="center" vertical="center" wrapText="1"/>
    </xf>
    <xf numFmtId="14" fontId="6" fillId="2" borderId="30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43" fontId="8" fillId="2" borderId="30" xfId="1" applyNumberFormat="1" applyFont="1" applyFill="1" applyBorder="1" applyAlignment="1">
      <alignment horizontal="center" vertical="center"/>
    </xf>
    <xf numFmtId="43" fontId="6" fillId="2" borderId="3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workbookViewId="0">
      <selection activeCell="B3" sqref="B3"/>
    </sheetView>
  </sheetViews>
  <sheetFormatPr defaultColWidth="9" defaultRowHeight="15" x14ac:dyDescent="0.25"/>
  <cols>
    <col min="1" max="1" width="13.42578125" style="5" bestFit="1" customWidth="1"/>
    <col min="2" max="2" width="30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7" width="13.28515625" style="5" customWidth="1"/>
    <col min="8" max="8" width="14.7109375" style="29" customWidth="1"/>
    <col min="9" max="9" width="12.85546875" style="29" bestFit="1" customWidth="1"/>
    <col min="10" max="10" width="10.7109375" style="5" bestFit="1" customWidth="1"/>
    <col min="11" max="11" width="10.42578125" style="5" bestFit="1" customWidth="1"/>
    <col min="12" max="13" width="10.42578125" style="5" customWidth="1"/>
    <col min="14" max="14" width="15.5703125" style="5" customWidth="1"/>
    <col min="15" max="16" width="14.85546875" style="5" customWidth="1"/>
    <col min="17" max="17" width="10.42578125" style="5" bestFit="1" customWidth="1"/>
    <col min="18" max="18" width="21.7109375" style="5" hidden="1" customWidth="1"/>
    <col min="19" max="19" width="12.7109375" style="5" hidden="1" customWidth="1"/>
    <col min="20" max="20" width="14.5703125" style="5" bestFit="1" customWidth="1"/>
    <col min="21" max="22" width="14.5703125" style="5" customWidth="1"/>
    <col min="23" max="23" width="14" style="5" customWidth="1"/>
    <col min="24" max="24" width="82" style="5" bestFit="1" customWidth="1"/>
    <col min="25" max="25" width="10.7109375" style="5" bestFit="1" customWidth="1"/>
    <col min="26" max="16384" width="9" style="5"/>
  </cols>
  <sheetData>
    <row r="1" spans="1:25" x14ac:dyDescent="0.25">
      <c r="A1" s="66" t="s">
        <v>15</v>
      </c>
      <c r="B1" s="5" t="s">
        <v>11</v>
      </c>
      <c r="D1" s="6"/>
      <c r="E1" s="6"/>
      <c r="F1" s="6"/>
      <c r="G1" s="7"/>
      <c r="H1" s="7"/>
      <c r="I1" s="5"/>
    </row>
    <row r="2" spans="1:25" ht="21" x14ac:dyDescent="0.25">
      <c r="A2" s="66" t="s">
        <v>16</v>
      </c>
      <c r="B2" t="s">
        <v>19</v>
      </c>
      <c r="C2" s="8" t="s">
        <v>11</v>
      </c>
      <c r="G2" s="35" t="s">
        <v>12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5" ht="21.75" thickBot="1" x14ac:dyDescent="0.3">
      <c r="A3" s="66" t="s">
        <v>17</v>
      </c>
      <c r="B3" t="s">
        <v>20</v>
      </c>
      <c r="C3" s="8"/>
      <c r="G3" s="35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5" ht="15.75" thickBot="1" x14ac:dyDescent="0.3">
      <c r="A4" s="66" t="s">
        <v>18</v>
      </c>
      <c r="B4" t="s">
        <v>20</v>
      </c>
      <c r="C4" s="11"/>
      <c r="D4" s="11"/>
      <c r="E4" s="11"/>
      <c r="F4" s="10"/>
      <c r="G4" s="10"/>
      <c r="H4" s="12"/>
      <c r="I4" s="12"/>
      <c r="J4" s="10"/>
      <c r="K4" s="10"/>
      <c r="L4" s="10"/>
      <c r="M4" s="10"/>
      <c r="N4" s="10"/>
      <c r="Q4" s="64"/>
      <c r="R4" s="10"/>
      <c r="S4" s="13"/>
      <c r="T4" s="13"/>
      <c r="U4" s="13"/>
      <c r="V4" s="13"/>
      <c r="W4" s="13"/>
      <c r="X4" s="13"/>
    </row>
    <row r="5" spans="1:25" ht="69.599999999999994" customHeight="1" thickBot="1" x14ac:dyDescent="0.3">
      <c r="A5" s="67" t="s">
        <v>21</v>
      </c>
      <c r="B5" s="68" t="s">
        <v>22</v>
      </c>
      <c r="C5" s="69" t="s">
        <v>23</v>
      </c>
      <c r="D5" s="70" t="s">
        <v>24</v>
      </c>
      <c r="E5" s="68" t="s">
        <v>25</v>
      </c>
      <c r="F5" s="68" t="s">
        <v>26</v>
      </c>
      <c r="G5" s="70" t="s">
        <v>27</v>
      </c>
      <c r="H5" s="71" t="s">
        <v>28</v>
      </c>
      <c r="I5" s="72" t="s">
        <v>0</v>
      </c>
      <c r="J5" s="68" t="s">
        <v>29</v>
      </c>
      <c r="K5" s="68" t="s">
        <v>30</v>
      </c>
      <c r="L5" s="68" t="s">
        <v>31</v>
      </c>
      <c r="M5" s="68" t="s">
        <v>32</v>
      </c>
      <c r="N5" s="57" t="s">
        <v>8</v>
      </c>
      <c r="O5" s="68" t="s">
        <v>33</v>
      </c>
      <c r="P5" s="68" t="s">
        <v>34</v>
      </c>
      <c r="Q5" s="3"/>
      <c r="R5" s="2" t="s">
        <v>1</v>
      </c>
      <c r="S5" s="2" t="s">
        <v>0</v>
      </c>
      <c r="T5" s="2" t="s">
        <v>36</v>
      </c>
      <c r="U5" s="1" t="s">
        <v>3</v>
      </c>
      <c r="V5" s="2" t="s">
        <v>4</v>
      </c>
      <c r="W5" s="68" t="s">
        <v>35</v>
      </c>
      <c r="X5" s="68" t="s">
        <v>2</v>
      </c>
    </row>
    <row r="6" spans="1:25" ht="15.75" thickBot="1" x14ac:dyDescent="0.3">
      <c r="A6" s="25"/>
      <c r="B6" s="27"/>
      <c r="C6" s="25"/>
      <c r="D6" s="25"/>
      <c r="E6" s="25"/>
      <c r="F6" s="25"/>
      <c r="G6" s="25"/>
      <c r="H6" s="25"/>
      <c r="I6" s="25"/>
      <c r="J6" s="59">
        <v>0.01</v>
      </c>
      <c r="K6" s="59">
        <v>0.05</v>
      </c>
      <c r="L6" s="59">
        <v>0.05</v>
      </c>
      <c r="M6" s="59">
        <v>0.1</v>
      </c>
      <c r="N6" s="59"/>
      <c r="O6" s="25"/>
      <c r="P6" s="28"/>
      <c r="Q6" s="3"/>
      <c r="R6" s="17"/>
      <c r="S6" s="14"/>
      <c r="T6" s="18">
        <v>0.01</v>
      </c>
      <c r="U6" s="19">
        <v>0.05</v>
      </c>
      <c r="V6" s="15"/>
      <c r="W6" s="20"/>
      <c r="X6" s="16"/>
    </row>
    <row r="7" spans="1:25" s="36" customFormat="1" x14ac:dyDescent="0.25">
      <c r="A7" s="40"/>
      <c r="B7" s="39"/>
      <c r="C7" s="40"/>
      <c r="D7" s="40"/>
      <c r="E7" s="40"/>
      <c r="F7" s="40"/>
      <c r="G7" s="40"/>
      <c r="H7" s="40"/>
      <c r="I7" s="40"/>
      <c r="J7" s="41"/>
      <c r="K7" s="41"/>
      <c r="L7" s="41"/>
      <c r="M7" s="41"/>
      <c r="N7" s="41"/>
      <c r="O7" s="40"/>
      <c r="P7" s="43"/>
      <c r="Q7" s="44">
        <f>A8</f>
        <v>57605</v>
      </c>
      <c r="R7" s="39"/>
      <c r="S7" s="40"/>
      <c r="T7" s="41"/>
      <c r="U7" s="42"/>
      <c r="V7" s="37"/>
      <c r="W7" s="43"/>
      <c r="X7" s="38"/>
    </row>
    <row r="8" spans="1:25" ht="36.6" customHeight="1" x14ac:dyDescent="0.25">
      <c r="A8" s="56">
        <v>57605</v>
      </c>
      <c r="B8" s="58" t="s">
        <v>37</v>
      </c>
      <c r="C8" s="55"/>
      <c r="D8" s="56"/>
      <c r="E8" s="23">
        <v>0</v>
      </c>
      <c r="F8" s="23">
        <v>0</v>
      </c>
      <c r="G8" s="23">
        <f>E8-F8</f>
        <v>0</v>
      </c>
      <c r="H8" s="23">
        <f>ROUND(G8*18%,)</f>
        <v>0</v>
      </c>
      <c r="I8" s="23">
        <f>ROUND(G8+H8,)</f>
        <v>0</v>
      </c>
      <c r="J8" s="23">
        <f>ROUND(G8*J6,)</f>
        <v>0</v>
      </c>
      <c r="K8" s="23">
        <f>ROUND(G8*5%,)</f>
        <v>0</v>
      </c>
      <c r="L8" s="23">
        <f>ROUND(G8*5%,)</f>
        <v>0</v>
      </c>
      <c r="M8" s="23">
        <v>0</v>
      </c>
      <c r="N8" s="23">
        <v>0</v>
      </c>
      <c r="O8" s="23">
        <f>H8</f>
        <v>0</v>
      </c>
      <c r="P8" s="49">
        <f>I8-SUM(J8:O8)</f>
        <v>0</v>
      </c>
      <c r="Q8" s="3"/>
      <c r="R8" s="21" t="s">
        <v>10</v>
      </c>
      <c r="S8" s="14">
        <v>100000</v>
      </c>
      <c r="T8" s="14">
        <f>S8*T6</f>
        <v>1000</v>
      </c>
      <c r="U8" s="15">
        <v>0</v>
      </c>
      <c r="V8" s="15">
        <v>0</v>
      </c>
      <c r="W8" s="20">
        <f t="shared" ref="W8" si="0">S8-T8</f>
        <v>99000</v>
      </c>
      <c r="X8" s="22" t="s">
        <v>9</v>
      </c>
      <c r="Y8" s="65">
        <f>SUM(P8:P12)-SUM(W8:W12)</f>
        <v>-99000</v>
      </c>
    </row>
    <row r="9" spans="1:25" x14ac:dyDescent="0.25">
      <c r="A9" s="23"/>
      <c r="B9" s="2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49"/>
      <c r="Q9" s="4"/>
      <c r="R9" s="32"/>
      <c r="S9" s="33"/>
      <c r="T9" s="33"/>
      <c r="U9" s="33"/>
      <c r="V9" s="33"/>
      <c r="W9" s="34"/>
      <c r="X9" s="24"/>
    </row>
    <row r="10" spans="1:25" x14ac:dyDescent="0.25">
      <c r="A10" s="23"/>
      <c r="B10" s="2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49"/>
      <c r="Q10" s="4"/>
      <c r="R10" s="32"/>
      <c r="S10" s="33"/>
      <c r="T10" s="33"/>
      <c r="U10" s="33"/>
      <c r="V10" s="33"/>
      <c r="W10" s="34"/>
      <c r="X10" s="24"/>
    </row>
    <row r="11" spans="1:25" x14ac:dyDescent="0.25">
      <c r="A11" s="23"/>
      <c r="B11" s="2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49"/>
      <c r="Q11" s="4"/>
      <c r="R11" s="32"/>
      <c r="S11" s="33"/>
      <c r="T11" s="33"/>
      <c r="U11" s="33"/>
      <c r="V11" s="33"/>
      <c r="W11" s="34"/>
      <c r="X11" s="24"/>
    </row>
    <row r="12" spans="1:25" ht="15.75" thickBot="1" x14ac:dyDescent="0.3">
      <c r="A12" s="60"/>
      <c r="B12" s="61"/>
      <c r="C12" s="60"/>
      <c r="D12" s="60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4"/>
      <c r="R12" s="27"/>
      <c r="S12" s="25"/>
      <c r="T12" s="25"/>
      <c r="U12" s="25"/>
      <c r="V12" s="25"/>
      <c r="W12" s="28"/>
      <c r="X12" s="26"/>
    </row>
    <row r="13" spans="1:25" x14ac:dyDescent="0.25">
      <c r="A13" s="31"/>
      <c r="B13" s="31"/>
      <c r="C13" s="62"/>
      <c r="D13" s="62"/>
      <c r="E13" s="62"/>
      <c r="F13" s="62"/>
      <c r="G13" s="62"/>
      <c r="H13" s="62"/>
      <c r="I13" s="62"/>
      <c r="J13" s="62"/>
      <c r="K13" s="62"/>
      <c r="L13" s="46" t="s">
        <v>5</v>
      </c>
      <c r="M13" s="46"/>
      <c r="N13" s="46"/>
      <c r="O13" s="46"/>
      <c r="P13" s="63">
        <f>SUM(P8:P12)</f>
        <v>0</v>
      </c>
      <c r="Q13" s="54"/>
      <c r="R13" s="45"/>
      <c r="S13" s="46"/>
      <c r="T13" s="46" t="s">
        <v>7</v>
      </c>
      <c r="U13" s="46"/>
      <c r="V13" s="46"/>
      <c r="W13" s="47">
        <f>SUM(W6:W12)</f>
        <v>99000</v>
      </c>
      <c r="X13" s="48"/>
    </row>
    <row r="14" spans="1:25" x14ac:dyDescent="0.25">
      <c r="A14" s="21"/>
      <c r="B14" s="21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49"/>
      <c r="Q14" s="30"/>
      <c r="R14" s="17"/>
      <c r="S14" s="14"/>
      <c r="T14" s="14"/>
      <c r="U14" s="14"/>
      <c r="V14" s="14"/>
      <c r="W14" s="15"/>
      <c r="X14" s="49"/>
    </row>
    <row r="15" spans="1:25" ht="15.75" thickBot="1" x14ac:dyDescent="0.3">
      <c r="A15" s="27"/>
      <c r="B15" s="27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8"/>
      <c r="Q15" s="30"/>
      <c r="R15" s="50"/>
      <c r="S15" s="51"/>
      <c r="T15" s="52" t="s">
        <v>6</v>
      </c>
      <c r="U15" s="51"/>
      <c r="V15" s="51"/>
      <c r="W15" s="53">
        <f>P13-W13</f>
        <v>-99000</v>
      </c>
      <c r="X15" s="28"/>
    </row>
    <row r="17" spans="11:12" x14ac:dyDescent="0.25">
      <c r="K17" s="5" t="s">
        <v>14</v>
      </c>
    </row>
    <row r="18" spans="11:12" x14ac:dyDescent="0.25">
      <c r="K18" s="5" t="s">
        <v>13</v>
      </c>
      <c r="L18" s="65">
        <f>W15</f>
        <v>-99000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2025-05-29T05:48:25Z</dcterms:modified>
</cp:coreProperties>
</file>