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ahi\Downloads\Updated Data\Updated Data\"/>
    </mc:Choice>
  </mc:AlternateContent>
  <xr:revisionPtr revIDLastSave="0" documentId="13_ncr:1_{53DECEA8-FE79-4F93-83FA-0D8BFBD839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8" i="1" l="1"/>
  <c r="O10" i="1" l="1"/>
  <c r="M11" i="1" l="1"/>
  <c r="T8" i="1"/>
  <c r="L11" i="1" l="1"/>
  <c r="Q7" i="1"/>
  <c r="G8" i="1" l="1"/>
  <c r="I8" i="1" l="1"/>
  <c r="N8" i="1" l="1"/>
  <c r="U11" i="1" l="1"/>
  <c r="N11" i="1"/>
  <c r="K11" i="1"/>
  <c r="L18" i="1" s="1"/>
  <c r="P8" i="1" l="1"/>
  <c r="W8" i="1" s="1"/>
  <c r="P11" i="1" l="1"/>
  <c r="U13" i="1" s="1"/>
  <c r="L19" i="1" s="1"/>
  <c r="W11" i="1"/>
</calcChain>
</file>

<file path=xl/sharedStrings.xml><?xml version="1.0" encoding="utf-8"?>
<sst xmlns="http://schemas.openxmlformats.org/spreadsheetml/2006/main" count="52" uniqueCount="44">
  <si>
    <t>Amount</t>
  </si>
  <si>
    <t>PAYMENT NOTE No.</t>
  </si>
  <si>
    <t>UTR</t>
  </si>
  <si>
    <t>Total Payable Amount Rs. -</t>
  </si>
  <si>
    <t>Total Paid Amount Rs. -</t>
  </si>
  <si>
    <t>Balance Payable Amount Rs. -</t>
  </si>
  <si>
    <t>Hold the Amount because the Qty. is more then the DPR</t>
  </si>
  <si>
    <t>Advance / Surplus</t>
  </si>
  <si>
    <t>Total Amount after Deduction</t>
  </si>
  <si>
    <t>Tax Invoice No.</t>
  </si>
  <si>
    <t>T.I</t>
  </si>
  <si>
    <t xml:space="preserve"> </t>
  </si>
  <si>
    <t>Advance Village Wise</t>
  </si>
  <si>
    <t>Total Hold ( SD+OC+HT )</t>
  </si>
  <si>
    <t>OHT work</t>
  </si>
  <si>
    <t>RIUP22/164</t>
  </si>
  <si>
    <t>A.K. Fabrication</t>
  </si>
  <si>
    <t>A.K.Fabrication</t>
  </si>
  <si>
    <t>07-05-2022 NEFT/AXISP00286691973/RIUP0070/AK FABRICATION 49500.00</t>
  </si>
  <si>
    <t>Updated On 22-7-24 (Girija)</t>
  </si>
  <si>
    <t>Subcontractor:</t>
  </si>
  <si>
    <t>State:</t>
  </si>
  <si>
    <t>District:</t>
  </si>
  <si>
    <t>Block:</t>
  </si>
  <si>
    <t>Uttar Pradesh</t>
  </si>
  <si>
    <t>Shamli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</si>
  <si>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</si>
  <si>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</si>
  <si>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</si>
  <si>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</si>
  <si>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</si>
  <si>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</si>
  <si>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</si>
  <si>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</si>
  <si>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</si>
  <si>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</si>
  <si>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On_Commission</t>
  </si>
  <si>
    <t>Hydro_Testing</t>
  </si>
  <si>
    <t>GST_SD_Amount</t>
  </si>
  <si>
    <t>Final_Amount</t>
  </si>
  <si>
    <t>Payment_Amount</t>
  </si>
  <si>
    <t>TDS_Payment_Amount</t>
  </si>
  <si>
    <t>Total_Amount</t>
  </si>
  <si>
    <t>Jalapur Village - OHT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</si>
</sst>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&quot;₹&quot;\ 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3" tint="0.39997558519241921"/>
      <name val="Comic Sans MS"/>
      <family val="4"/>
    </font>
    <font>
      <sz val="9"/>
      <color theme="1"/>
      <name val="Comic Sans MS"/>
      <family val="4"/>
    </font>
    <font>
      <b/>
      <sz val="9"/>
      <color theme="4" tint="-0.249977111117893"/>
      <name val="Comic Sans MS"/>
      <family val="4"/>
    </font>
    <font>
      <b/>
      <sz val="9"/>
      <color theme="1"/>
      <name val="Comic Sans MS"/>
      <family val="4"/>
    </font>
    <font>
      <b/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3">
    <xf numFmtId="0" fontId="0" fillId="0" borderId="0" xfId="0"/>
    <xf numFmtId="15" fontId="3" fillId="2" borderId="3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43" fontId="0" fillId="2" borderId="0" xfId="1" applyNumberFormat="1" applyFont="1" applyFill="1" applyBorder="1" applyAlignment="1">
      <alignment vertical="center"/>
    </xf>
    <xf numFmtId="43" fontId="2" fillId="2" borderId="0" xfId="1" applyNumberFormat="1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43" fontId="3" fillId="2" borderId="3" xfId="1" applyNumberFormat="1" applyFont="1" applyFill="1" applyBorder="1" applyAlignment="1">
      <alignment vertical="center"/>
    </xf>
    <xf numFmtId="43" fontId="3" fillId="2" borderId="4" xfId="1" applyNumberFormat="1" applyFont="1" applyFill="1" applyBorder="1" applyAlignment="1">
      <alignment vertical="center"/>
    </xf>
    <xf numFmtId="43" fontId="0" fillId="2" borderId="0" xfId="1" applyNumberFormat="1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43" fontId="0" fillId="0" borderId="0" xfId="0" applyNumberFormat="1"/>
    <xf numFmtId="0" fontId="0" fillId="0" borderId="0" xfId="0" applyAlignment="1">
      <alignment horizontal="center" vertical="center"/>
    </xf>
    <xf numFmtId="43" fontId="0" fillId="2" borderId="0" xfId="1" applyNumberFormat="1" applyFont="1" applyFill="1" applyBorder="1" applyAlignment="1">
      <alignment horizontal="center" vertical="center"/>
    </xf>
    <xf numFmtId="43" fontId="3" fillId="3" borderId="2" xfId="1" applyNumberFormat="1" applyFont="1" applyFill="1" applyBorder="1" applyAlignment="1">
      <alignment vertical="center"/>
    </xf>
    <xf numFmtId="43" fontId="3" fillId="2" borderId="5" xfId="1" applyNumberFormat="1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3" fillId="2" borderId="3" xfId="0" quotePrefix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0" xfId="0" applyFill="1" applyAlignment="1">
      <alignment vertical="center"/>
    </xf>
    <xf numFmtId="9" fontId="3" fillId="3" borderId="2" xfId="1" applyNumberFormat="1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43" fontId="3" fillId="2" borderId="7" xfId="1" applyNumberFormat="1" applyFont="1" applyFill="1" applyBorder="1" applyAlignment="1">
      <alignment vertical="center"/>
    </xf>
    <xf numFmtId="0" fontId="0" fillId="0" borderId="8" xfId="0" applyBorder="1" applyAlignment="1">
      <alignment horizontal="center"/>
    </xf>
    <xf numFmtId="0" fontId="6" fillId="0" borderId="6" xfId="0" applyFont="1" applyBorder="1" applyAlignment="1">
      <alignment horizontal="center"/>
    </xf>
    <xf numFmtId="165" fontId="0" fillId="2" borderId="9" xfId="0" applyNumberFormat="1" applyFill="1" applyBorder="1" applyAlignment="1">
      <alignment vertical="center"/>
    </xf>
    <xf numFmtId="165" fontId="6" fillId="2" borderId="6" xfId="0" applyNumberFormat="1" applyFont="1" applyFill="1" applyBorder="1" applyAlignment="1">
      <alignment vertical="center"/>
    </xf>
    <xf numFmtId="165" fontId="10" fillId="2" borderId="6" xfId="0" applyNumberFormat="1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43" fontId="5" fillId="2" borderId="7" xfId="1" applyNumberFormat="1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43" fontId="3" fillId="2" borderId="5" xfId="1" applyNumberFormat="1" applyFont="1" applyFill="1" applyBorder="1" applyAlignment="1">
      <alignment horizontal="right" vertical="center"/>
    </xf>
    <xf numFmtId="43" fontId="5" fillId="2" borderId="5" xfId="1" applyNumberFormat="1" applyFont="1" applyFill="1" applyBorder="1" applyAlignment="1">
      <alignment vertical="center"/>
    </xf>
    <xf numFmtId="43" fontId="5" fillId="2" borderId="4" xfId="1" applyNumberFormat="1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3" fillId="2" borderId="4" xfId="1" applyNumberFormat="1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vertical="center"/>
    </xf>
    <xf numFmtId="14" fontId="0" fillId="2" borderId="0" xfId="0" applyNumberFormat="1" applyFill="1" applyAlignment="1">
      <alignment vertical="center"/>
    </xf>
    <xf numFmtId="165" fontId="10" fillId="2" borderId="6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3" fontId="0" fillId="0" borderId="7" xfId="0" applyNumberFormat="1" applyBorder="1" applyAlignment="1">
      <alignment vertical="center"/>
    </xf>
    <xf numFmtId="0" fontId="6" fillId="0" borderId="0" xfId="0" applyFont="1"/>
    <xf numFmtId="0" fontId="6" fillId="2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 wrapText="1"/>
    </xf>
    <xf numFmtId="14" fontId="6" fillId="2" borderId="5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43" fontId="13" fillId="2" borderId="5" xfId="1" applyNumberFormat="1" applyFont="1" applyFill="1" applyBorder="1" applyAlignment="1">
      <alignment horizontal="center" vertical="center"/>
    </xf>
    <xf numFmtId="43" fontId="6" fillId="2" borderId="5" xfId="1" applyNumberFormat="1" applyFont="1" applyFill="1" applyBorder="1" applyAlignment="1">
      <alignment horizontal="center" vertical="center"/>
    </xf>
    <xf numFmtId="43" fontId="10" fillId="2" borderId="6" xfId="1" applyNumberFormat="1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43" fontId="11" fillId="2" borderId="6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7"/>
  <sheetViews>
    <sheetView tabSelected="1" zoomScale="90" zoomScaleNormal="90" workbookViewId="0">
      <selection activeCell="A8" sqref="A8:A10"/>
    </sheetView>
  </sheetViews>
  <sheetFormatPr defaultColWidth="9" defaultRowHeight="24.95" customHeight="1" x14ac:dyDescent="0.25"/>
  <cols>
    <col min="1" max="1" width="9" style="3"/>
    <col min="2" max="2" width="30" style="3" customWidth="1"/>
    <col min="3" max="3" width="13.42578125" style="3" bestFit="1" customWidth="1"/>
    <col min="4" max="4" width="11.5703125" style="3" bestFit="1" customWidth="1"/>
    <col min="5" max="5" width="13.28515625" style="3" bestFit="1" customWidth="1"/>
    <col min="6" max="6" width="14.85546875" style="3" customWidth="1"/>
    <col min="7" max="7" width="13.28515625" style="3" customWidth="1"/>
    <col min="8" max="8" width="14.7109375" style="14" customWidth="1"/>
    <col min="9" max="9" width="12.85546875" style="14" bestFit="1" customWidth="1"/>
    <col min="10" max="10" width="23.42578125" style="3" customWidth="1"/>
    <col min="11" max="11" width="16.5703125" style="3" customWidth="1"/>
    <col min="12" max="12" width="15.28515625" style="3" customWidth="1"/>
    <col min="13" max="13" width="16.85546875" style="3" customWidth="1"/>
    <col min="14" max="14" width="14.85546875" style="3" customWidth="1"/>
    <col min="15" max="15" width="17" style="3" customWidth="1"/>
    <col min="16" max="16" width="14.85546875" style="3" customWidth="1"/>
    <col min="17" max="17" width="11.28515625" style="3" bestFit="1" customWidth="1"/>
    <col min="18" max="18" width="21.7109375" style="3" bestFit="1" customWidth="1"/>
    <col min="19" max="19" width="13.42578125" style="3" customWidth="1"/>
    <col min="20" max="20" width="14.85546875" style="3" customWidth="1"/>
    <col min="21" max="21" width="16.140625" style="3" customWidth="1"/>
    <col min="22" max="22" width="88" style="3" customWidth="1"/>
    <col min="23" max="23" width="14.42578125" style="3" customWidth="1"/>
    <col min="24" max="16384" width="9" style="3"/>
  </cols>
  <sheetData>
    <row r="1" spans="1:57" ht="24.95" customHeight="1" x14ac:dyDescent="0.25">
      <c r="A1" s="52" t="s">
        <v>20</v>
      </c>
      <c r="B1" s="2" t="s">
        <v>17</v>
      </c>
      <c r="E1" s="4"/>
      <c r="F1" s="4"/>
      <c r="G1" s="4"/>
      <c r="H1" s="5"/>
      <c r="I1" s="5"/>
    </row>
    <row r="2" spans="1:57" ht="24.95" customHeight="1" x14ac:dyDescent="0.25">
      <c r="A2" s="52" t="s">
        <v>21</v>
      </c>
      <c r="B2" t="s">
        <v>24</v>
      </c>
      <c r="C2" s="6"/>
      <c r="D2" s="6" t="s">
        <v>17</v>
      </c>
      <c r="G2" s="7"/>
      <c r="I2" s="7" t="s">
        <v>14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57" ht="24.95" customHeight="1" thickBot="1" x14ac:dyDescent="0.3">
      <c r="A3" s="52" t="s">
        <v>22</v>
      </c>
      <c r="B3" t="s">
        <v>25</v>
      </c>
      <c r="C3" s="6"/>
      <c r="D3" s="6"/>
      <c r="G3" s="7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57" ht="24.95" customHeight="1" thickBot="1" x14ac:dyDescent="0.3">
      <c r="A4" s="52" t="s">
        <v>23</v>
      </c>
      <c r="B4" t="s">
        <v>25</v>
      </c>
      <c r="C4" s="9"/>
      <c r="D4" s="9"/>
      <c r="E4" s="9"/>
      <c r="F4" s="8"/>
      <c r="G4" s="8"/>
      <c r="H4" s="10"/>
      <c r="I4" s="10"/>
      <c r="J4" s="8"/>
      <c r="K4" s="8"/>
      <c r="L4" s="8"/>
      <c r="M4" s="8"/>
      <c r="Q4" s="48">
        <v>45495</v>
      </c>
      <c r="R4" s="8"/>
      <c r="S4" s="11"/>
      <c r="T4" s="11"/>
      <c r="U4" s="11"/>
      <c r="V4" s="11"/>
    </row>
    <row r="5" spans="1:57" ht="34.5" customHeight="1" x14ac:dyDescent="0.25">
      <c r="A5" s="53" t="s">
        <v>26</v>
      </c>
      <c r="B5" s="54" t="s">
        <v>27</v>
      </c>
      <c r="C5" s="55" t="s">
        <v>28</v>
      </c>
      <c r="D5" s="56" t="s">
        <v>29</v>
      </c>
      <c r="E5" s="54" t="s">
        <v>30</v>
      </c>
      <c r="F5" s="54" t="s">
        <v>31</v>
      </c>
      <c r="G5" s="56" t="s">
        <v>32</v>
      </c>
      <c r="H5" s="57" t="s">
        <v>33</v>
      </c>
      <c r="I5" s="58" t="s">
        <v>0</v>
      </c>
      <c r="J5" s="54" t="s">
        <v>34</v>
      </c>
      <c r="K5" s="54" t="s">
        <v>35</v>
      </c>
      <c r="L5" s="54" t="s">
        <v>36</v>
      </c>
      <c r="M5" s="54" t="s">
        <v>37</v>
      </c>
      <c r="N5" s="23" t="s">
        <v>38</v>
      </c>
      <c r="O5" s="23" t="s">
        <v>6</v>
      </c>
      <c r="P5" s="23" t="s">
        <v>39</v>
      </c>
      <c r="Q5" s="23"/>
      <c r="R5" s="23" t="s">
        <v>1</v>
      </c>
      <c r="S5" s="54" t="s">
        <v>40</v>
      </c>
      <c r="T5" s="54" t="s">
        <v>41</v>
      </c>
      <c r="U5" s="54" t="s">
        <v>42</v>
      </c>
      <c r="V5" s="54" t="s">
        <v>2</v>
      </c>
      <c r="W5" s="23" t="s">
        <v>12</v>
      </c>
    </row>
    <row r="6" spans="1:57" ht="24.95" customHeight="1" thickBot="1" x14ac:dyDescent="0.3">
      <c r="A6" s="28"/>
      <c r="B6" s="13"/>
      <c r="C6" s="13"/>
      <c r="D6" s="13"/>
      <c r="E6" s="13"/>
      <c r="F6" s="13"/>
      <c r="G6" s="13"/>
      <c r="H6" s="45">
        <v>0.18</v>
      </c>
      <c r="I6" s="13"/>
      <c r="J6" s="45">
        <v>0.02</v>
      </c>
      <c r="K6" s="45">
        <v>0.05</v>
      </c>
      <c r="L6" s="45">
        <v>0.1</v>
      </c>
      <c r="M6" s="45">
        <v>0.1</v>
      </c>
      <c r="N6" s="45">
        <v>0.18</v>
      </c>
      <c r="O6" s="45"/>
      <c r="P6" s="13"/>
      <c r="Q6" s="46"/>
      <c r="R6" s="13"/>
      <c r="S6" s="13"/>
      <c r="T6" s="45">
        <v>0.01</v>
      </c>
      <c r="U6" s="13"/>
      <c r="V6" s="13"/>
      <c r="W6" s="28"/>
    </row>
    <row r="7" spans="1:57" s="29" customFormat="1" ht="24.95" customHeight="1" x14ac:dyDescent="0.25">
      <c r="A7" s="44"/>
      <c r="B7" s="21"/>
      <c r="C7" s="21"/>
      <c r="D7" s="21"/>
      <c r="E7" s="21"/>
      <c r="F7" s="21"/>
      <c r="G7" s="21"/>
      <c r="H7" s="30"/>
      <c r="I7" s="21"/>
      <c r="J7" s="30"/>
      <c r="K7" s="30"/>
      <c r="L7" s="30"/>
      <c r="M7" s="30"/>
      <c r="N7" s="30"/>
      <c r="O7" s="30"/>
      <c r="P7" s="21"/>
      <c r="Q7" s="31">
        <f>A8</f>
        <v>50767</v>
      </c>
      <c r="R7" s="21"/>
      <c r="S7" s="21"/>
      <c r="T7" s="30"/>
      <c r="U7" s="21"/>
      <c r="V7" s="21"/>
      <c r="W7" s="44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spans="1:57" ht="24.95" customHeight="1" x14ac:dyDescent="0.25">
      <c r="A8" s="50">
        <v>50767</v>
      </c>
      <c r="B8" s="24" t="s">
        <v>43</v>
      </c>
      <c r="C8" s="1">
        <v>44703</v>
      </c>
      <c r="D8" s="25">
        <v>3</v>
      </c>
      <c r="E8" s="12">
        <v>13440</v>
      </c>
      <c r="F8" s="12"/>
      <c r="G8" s="12">
        <f>E8-F8</f>
        <v>13440</v>
      </c>
      <c r="H8" s="12"/>
      <c r="I8" s="12">
        <f>ROUND(G8+H8,)</f>
        <v>13440</v>
      </c>
      <c r="J8" s="12"/>
      <c r="K8" s="12"/>
      <c r="L8" s="12">
        <v>0</v>
      </c>
      <c r="M8" s="12">
        <v>0</v>
      </c>
      <c r="N8" s="12">
        <f>H8</f>
        <v>0</v>
      </c>
      <c r="O8" s="12">
        <v>0</v>
      </c>
      <c r="P8" s="12">
        <f>ROUND(I8-SUM(J8:O8),0)</f>
        <v>13440</v>
      </c>
      <c r="Q8" s="26"/>
      <c r="R8" s="12" t="s">
        <v>15</v>
      </c>
      <c r="S8" s="12">
        <v>50000</v>
      </c>
      <c r="T8" s="12">
        <f>S8*$T$6</f>
        <v>500</v>
      </c>
      <c r="U8" s="12">
        <v>49500</v>
      </c>
      <c r="V8" s="47" t="s">
        <v>18</v>
      </c>
      <c r="W8" s="51">
        <f>SUM(P8:P10)-SUM(U8:U10)</f>
        <v>-36060</v>
      </c>
    </row>
    <row r="9" spans="1:57" ht="24.95" customHeight="1" x14ac:dyDescent="0.25">
      <c r="A9" s="50">
        <v>50767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7"/>
    </row>
    <row r="10" spans="1:57" ht="24.95" customHeight="1" thickBot="1" x14ac:dyDescent="0.3">
      <c r="A10" s="50">
        <v>50767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9">
        <f>SUM(O7:O9)</f>
        <v>0</v>
      </c>
      <c r="P10" s="32"/>
      <c r="Q10" s="32"/>
      <c r="R10" s="32"/>
      <c r="S10" s="32"/>
      <c r="T10" s="32"/>
      <c r="U10" s="32"/>
      <c r="V10" s="32"/>
      <c r="W10" s="27"/>
    </row>
    <row r="11" spans="1:57" ht="24.95" customHeight="1" x14ac:dyDescent="0.25">
      <c r="A11" s="38"/>
      <c r="B11" s="40" t="s">
        <v>11</v>
      </c>
      <c r="C11" s="40" t="s">
        <v>11</v>
      </c>
      <c r="D11" s="40"/>
      <c r="E11" s="41"/>
      <c r="F11" s="41"/>
      <c r="G11" s="41"/>
      <c r="H11" s="22"/>
      <c r="I11" s="22"/>
      <c r="J11" s="42"/>
      <c r="K11" s="42">
        <f>SUM(K8:K10)</f>
        <v>0</v>
      </c>
      <c r="L11" s="42">
        <f>SUM(L8:L10)</f>
        <v>0</v>
      </c>
      <c r="M11" s="42">
        <f>SUM(M8:M10)</f>
        <v>0</v>
      </c>
      <c r="N11" s="42">
        <f>SUM(N8:N10)</f>
        <v>0</v>
      </c>
      <c r="O11" s="42" t="s">
        <v>3</v>
      </c>
      <c r="P11" s="42">
        <f>SUM(P8:P10)</f>
        <v>13440</v>
      </c>
      <c r="Q11" s="42"/>
      <c r="R11" s="42" t="s">
        <v>4</v>
      </c>
      <c r="S11" s="42"/>
      <c r="T11" s="38"/>
      <c r="U11" s="42">
        <f>SUM(U6:U10)</f>
        <v>49500</v>
      </c>
      <c r="V11" s="22"/>
      <c r="W11" s="42">
        <f>SUM(W6:W9)</f>
        <v>-36060</v>
      </c>
    </row>
    <row r="12" spans="1:57" ht="24.95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27"/>
      <c r="U12" s="12"/>
      <c r="V12" s="12"/>
      <c r="W12" s="27"/>
    </row>
    <row r="13" spans="1:57" ht="24.95" customHeight="1" thickBo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43" t="s">
        <v>5</v>
      </c>
      <c r="S13" s="13"/>
      <c r="T13" s="28"/>
      <c r="U13" s="43">
        <f>P11-U11</f>
        <v>-36060</v>
      </c>
      <c r="V13" s="13"/>
      <c r="W13" s="28"/>
    </row>
    <row r="15" spans="1:57" ht="24.95" customHeight="1" thickBot="1" x14ac:dyDescent="0.3">
      <c r="F15" s="16"/>
      <c r="G15" s="16"/>
      <c r="H15" s="16"/>
      <c r="I15" s="16"/>
      <c r="J15" s="16"/>
      <c r="K15" s="16"/>
    </row>
    <row r="16" spans="1:57" ht="24.95" customHeight="1" thickBot="1" x14ac:dyDescent="0.3">
      <c r="G16" s="16"/>
      <c r="H16" s="16"/>
      <c r="I16" s="16"/>
      <c r="J16" s="62" t="s">
        <v>16</v>
      </c>
      <c r="K16" s="62"/>
      <c r="L16" s="62"/>
    </row>
    <row r="17" spans="6:12" ht="24.95" customHeight="1" thickBot="1" x14ac:dyDescent="0.3">
      <c r="F17" s="16"/>
      <c r="G17" s="16"/>
      <c r="H17" s="16"/>
      <c r="I17" s="16"/>
      <c r="J17" s="59" t="s">
        <v>19</v>
      </c>
      <c r="K17" s="59"/>
      <c r="L17" s="59"/>
    </row>
    <row r="18" spans="6:12" ht="24.95" customHeight="1" thickBot="1" x14ac:dyDescent="0.3">
      <c r="F18"/>
      <c r="G18"/>
      <c r="H18" s="16"/>
      <c r="I18" s="16"/>
      <c r="J18" s="59" t="s">
        <v>13</v>
      </c>
      <c r="K18" s="59"/>
      <c r="L18" s="49">
        <f>K11+L11+M11</f>
        <v>0</v>
      </c>
    </row>
    <row r="19" spans="6:12" ht="24.95" customHeight="1" thickBot="1" x14ac:dyDescent="0.3">
      <c r="H19" s="5"/>
      <c r="I19" s="5"/>
      <c r="J19" s="59" t="s">
        <v>7</v>
      </c>
      <c r="K19" s="59"/>
      <c r="L19" s="49">
        <f>U13</f>
        <v>-36060</v>
      </c>
    </row>
    <row r="20" spans="6:12" ht="24.95" customHeight="1" thickBot="1" x14ac:dyDescent="0.3">
      <c r="F20" s="16"/>
      <c r="G20" s="16"/>
      <c r="H20" s="16"/>
      <c r="I20" s="16"/>
      <c r="J20" s="59"/>
      <c r="K20" s="59"/>
      <c r="L20" s="49"/>
    </row>
    <row r="21" spans="6:12" ht="24.95" hidden="1" customHeight="1" thickBot="1" x14ac:dyDescent="0.3">
      <c r="F21" s="16"/>
      <c r="G21" s="16"/>
      <c r="H21" s="16"/>
      <c r="I21" s="16"/>
      <c r="J21" s="33"/>
      <c r="K21" s="34" t="s">
        <v>9</v>
      </c>
      <c r="L21" s="35"/>
    </row>
    <row r="22" spans="6:12" ht="24.95" hidden="1" customHeight="1" thickBot="1" x14ac:dyDescent="0.3">
      <c r="F22" s="16"/>
      <c r="G22" s="16"/>
      <c r="H22" s="16"/>
      <c r="I22" s="16"/>
      <c r="J22" s="34" t="s">
        <v>10</v>
      </c>
      <c r="K22" s="34">
        <v>29</v>
      </c>
      <c r="L22" s="36">
        <v>401850</v>
      </c>
    </row>
    <row r="23" spans="6:12" ht="24.95" hidden="1" customHeight="1" thickBot="1" x14ac:dyDescent="0.3">
      <c r="F23" s="16"/>
      <c r="G23" s="16"/>
      <c r="H23" s="16"/>
      <c r="I23" s="16"/>
      <c r="J23" s="34" t="s">
        <v>10</v>
      </c>
      <c r="K23" s="34">
        <v>30</v>
      </c>
      <c r="L23" s="36">
        <v>782550</v>
      </c>
    </row>
    <row r="24" spans="6:12" ht="24.95" hidden="1" customHeight="1" thickBot="1" x14ac:dyDescent="0.3">
      <c r="F24" s="16"/>
      <c r="G24" s="16"/>
      <c r="H24" s="16"/>
      <c r="I24" s="16"/>
      <c r="J24" s="34" t="s">
        <v>10</v>
      </c>
      <c r="K24" s="34">
        <v>31</v>
      </c>
      <c r="L24" s="36">
        <v>481162</v>
      </c>
    </row>
    <row r="25" spans="6:12" ht="24.95" hidden="1" customHeight="1" thickBot="1" x14ac:dyDescent="0.3">
      <c r="F25" s="16"/>
      <c r="G25" s="16"/>
      <c r="H25" s="16"/>
      <c r="I25" s="16"/>
      <c r="J25" s="34" t="s">
        <v>10</v>
      </c>
      <c r="K25" s="34">
        <v>32</v>
      </c>
      <c r="L25" s="36">
        <v>493500</v>
      </c>
    </row>
    <row r="26" spans="6:12" ht="24.95" hidden="1" customHeight="1" thickBot="1" x14ac:dyDescent="0.3">
      <c r="F26" s="16"/>
      <c r="G26" s="16"/>
      <c r="H26" s="16"/>
      <c r="I26" s="16"/>
      <c r="J26" s="34" t="s">
        <v>10</v>
      </c>
      <c r="K26" s="34">
        <v>34</v>
      </c>
      <c r="L26" s="36">
        <v>296100</v>
      </c>
    </row>
    <row r="27" spans="6:12" ht="24.95" hidden="1" customHeight="1" thickBot="1" x14ac:dyDescent="0.3">
      <c r="F27" s="16"/>
      <c r="G27" s="16"/>
      <c r="H27" s="16"/>
      <c r="I27" s="16"/>
      <c r="J27" s="34" t="s">
        <v>10</v>
      </c>
      <c r="K27" s="34">
        <v>35</v>
      </c>
      <c r="L27" s="36">
        <v>245340</v>
      </c>
    </row>
    <row r="28" spans="6:12" ht="24.95" hidden="1" customHeight="1" thickBot="1" x14ac:dyDescent="0.3">
      <c r="G28" s="15"/>
      <c r="H28" s="20"/>
      <c r="I28" s="19"/>
      <c r="J28" s="60" t="s">
        <v>8</v>
      </c>
      <c r="K28" s="61"/>
      <c r="L28" s="37">
        <f>SUM(L22:L27)</f>
        <v>2700502</v>
      </c>
    </row>
    <row r="29" spans="6:12" ht="24.95" customHeight="1" x14ac:dyDescent="0.25">
      <c r="F29" s="16"/>
      <c r="G29" s="16"/>
      <c r="H29" s="16"/>
      <c r="I29" s="16"/>
      <c r="J29" s="16"/>
      <c r="K29" s="16"/>
    </row>
    <row r="30" spans="6:12" ht="24.95" customHeight="1" x14ac:dyDescent="0.25">
      <c r="H30" s="5"/>
      <c r="I30" s="5"/>
      <c r="K30" s="16"/>
    </row>
    <row r="31" spans="6:12" ht="24.95" customHeight="1" x14ac:dyDescent="0.25">
      <c r="H31" s="5"/>
      <c r="I31" s="5"/>
      <c r="K31" s="16"/>
    </row>
    <row r="32" spans="6:12" ht="24.95" customHeight="1" x14ac:dyDescent="0.25">
      <c r="H32" s="5"/>
      <c r="I32" s="5"/>
      <c r="K32" s="16"/>
    </row>
    <row r="33" spans="8:12" ht="24.95" customHeight="1" x14ac:dyDescent="0.25">
      <c r="H33" s="5"/>
      <c r="I33" s="5"/>
      <c r="K33" s="17"/>
      <c r="L33"/>
    </row>
    <row r="34" spans="8:12" ht="24.95" customHeight="1" x14ac:dyDescent="0.25">
      <c r="H34" s="5"/>
      <c r="I34" s="5"/>
      <c r="K34" s="18"/>
      <c r="L34"/>
    </row>
    <row r="35" spans="8:12" ht="24.95" customHeight="1" x14ac:dyDescent="0.25">
      <c r="H35" s="5"/>
      <c r="I35" s="5"/>
      <c r="K35" s="18"/>
      <c r="L35"/>
    </row>
    <row r="36" spans="8:12" ht="24.95" customHeight="1" x14ac:dyDescent="0.25">
      <c r="H36" s="5"/>
      <c r="I36" s="5"/>
    </row>
    <row r="37" spans="8:12" ht="24.95" customHeight="1" x14ac:dyDescent="0.25">
      <c r="H37" s="5"/>
      <c r="I37" s="5"/>
    </row>
  </sheetData>
  <mergeCells count="6">
    <mergeCell ref="J17:L17"/>
    <mergeCell ref="J28:K28"/>
    <mergeCell ref="J16:L16"/>
    <mergeCell ref="J18:K18"/>
    <mergeCell ref="J19:K19"/>
    <mergeCell ref="J20:K20"/>
  </mergeCells>
  <phoneticPr fontId="9" type="noConversion"/>
  <pageMargins left="0.70866141732283472" right="0.70866141732283472" top="0.74803149606299213" bottom="0.74803149606299213" header="0.31496062992125984" footer="0.31496062992125984"/>
  <pageSetup scale="1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Shahin Shaikh</cp:lastModifiedBy>
  <cp:lastPrinted>2024-01-17T10:51:30Z</cp:lastPrinted>
  <dcterms:created xsi:type="dcterms:W3CDTF">2022-06-10T14:11:52Z</dcterms:created>
  <dcterms:modified xsi:type="dcterms:W3CDTF">2025-06-03T06:17:51Z</dcterms:modified>
</cp:coreProperties>
</file>