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Error-swapnil-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G12" i="1"/>
  <c r="K12" i="1" s="1"/>
  <c r="G11" i="1"/>
  <c r="K11" i="1" s="1"/>
  <c r="P10" i="1"/>
  <c r="G9" i="1"/>
  <c r="H9" i="1" s="1"/>
  <c r="H12" i="1" l="1"/>
  <c r="N12" i="1" s="1"/>
  <c r="H11" i="1"/>
  <c r="N11" i="1" s="1"/>
  <c r="M12" i="1"/>
  <c r="L12" i="1"/>
  <c r="J12" i="1"/>
  <c r="L11" i="1"/>
  <c r="M11" i="1"/>
  <c r="J11" i="1"/>
  <c r="K9" i="1"/>
  <c r="J9" i="1"/>
  <c r="L9" i="1"/>
  <c r="N9" i="1"/>
  <c r="M9" i="1"/>
  <c r="F8" i="1"/>
  <c r="I12" i="1" l="1"/>
  <c r="P12" i="1" s="1"/>
  <c r="I11" i="1"/>
  <c r="P11" i="1" s="1"/>
  <c r="I9" i="1"/>
  <c r="P9" i="1" s="1"/>
  <c r="G8" i="1" l="1"/>
  <c r="H8" i="1" l="1"/>
  <c r="I8" i="1" s="1"/>
  <c r="M8" i="1"/>
  <c r="K8" i="1"/>
  <c r="J8" i="1"/>
  <c r="L8" i="1"/>
  <c r="N8" i="1" l="1"/>
  <c r="P8" i="1" l="1"/>
</calcChain>
</file>

<file path=xl/sharedStrings.xml><?xml version="1.0" encoding="utf-8"?>
<sst xmlns="http://schemas.openxmlformats.org/spreadsheetml/2006/main" count="38" uniqueCount="34">
  <si>
    <t>Amount</t>
  </si>
  <si>
    <t>UTR</t>
  </si>
  <si>
    <t>Hold the Amount because the Qty. is more then the DPR</t>
  </si>
  <si>
    <t>26-09-2022 IFT/IFT22269006616/RIUP22/815/A K CONTRACTOR 297000.00</t>
  </si>
  <si>
    <t>14-12-2022 IFT/IFT22348027065/RIUP22/1499/A K CONTRACTOR 429050.00</t>
  </si>
  <si>
    <t>21-04-2023 IFT/IFT23111024132/SPUP23/0225/A K CONTRACTOR 324698.00</t>
  </si>
  <si>
    <t>07-01-2023 IFT/IFT23007057533/RIUP22/1737/A K CONTRACTOR 197448.00</t>
  </si>
  <si>
    <t>22-12-2023 IFT/IFT23356043569/RIUP23/3476/A K CONTRACTOR 145490.00</t>
  </si>
  <si>
    <t>22-12-2023 IFT/IFT23356043571/RIUP23/3477/A K CONTRACTOR 182820.00</t>
  </si>
  <si>
    <t>23-11-2023 IFT/IFT23327021225/RIUP23/3393/A K CONTRACTOR ₹ 1,98,000.00</t>
  </si>
  <si>
    <t>Subcontractor:</t>
  </si>
  <si>
    <t>State:</t>
  </si>
  <si>
    <t>Uttar Pradesh</t>
  </si>
  <si>
    <t>District:</t>
  </si>
  <si>
    <t>Muzaffarnagar</t>
  </si>
  <si>
    <t>Block:</t>
  </si>
  <si>
    <t>AK Contractor</t>
  </si>
  <si>
    <t xml:space="preserve">Pipalhera Village Pipe laying Work </t>
  </si>
  <si>
    <t>GST Release Note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</si>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</sst>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9" fontId="3" fillId="2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43" fontId="5" fillId="2" borderId="15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9" fontId="3" fillId="3" borderId="1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43" fontId="9" fillId="5" borderId="1" xfId="1" applyNumberFormat="1" applyFont="1" applyFill="1" applyBorder="1" applyAlignment="1">
      <alignment vertical="center"/>
    </xf>
    <xf numFmtId="43" fontId="9" fillId="5" borderId="6" xfId="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43" fontId="7" fillId="2" borderId="16" xfId="1" applyNumberFormat="1" applyFont="1" applyFill="1" applyBorder="1" applyAlignment="1">
      <alignment horizontal="center" vertical="center"/>
    </xf>
    <xf numFmtId="14" fontId="8" fillId="2" borderId="16" xfId="1" applyNumberFormat="1" applyFont="1" applyFill="1" applyBorder="1" applyAlignment="1">
      <alignment horizontal="center" vertical="center"/>
    </xf>
    <xf numFmtId="43" fontId="8" fillId="2" borderId="16" xfId="1" applyNumberFormat="1" applyFont="1" applyFill="1" applyBorder="1" applyAlignment="1">
      <alignment horizontal="center" vertical="center"/>
    </xf>
    <xf numFmtId="165" fontId="8" fillId="2" borderId="16" xfId="0" applyNumberFormat="1" applyFont="1" applyFill="1" applyBorder="1" applyAlignment="1">
      <alignment horizontal="center" vertical="center"/>
    </xf>
    <xf numFmtId="43" fontId="8" fillId="2" borderId="17" xfId="1" applyNumberFormat="1" applyFont="1" applyFill="1" applyBorder="1" applyAlignment="1">
      <alignment horizontal="center" vertical="center"/>
    </xf>
    <xf numFmtId="43" fontId="8" fillId="2" borderId="18" xfId="1" applyNumberFormat="1" applyFont="1" applyFill="1" applyBorder="1" applyAlignment="1">
      <alignment horizontal="center" vertical="center"/>
    </xf>
    <xf numFmtId="165" fontId="8" fillId="2" borderId="17" xfId="0" applyNumberFormat="1" applyFont="1" applyFill="1" applyBorder="1" applyAlignment="1">
      <alignment horizontal="center" vertical="center"/>
    </xf>
    <xf numFmtId="165" fontId="8" fillId="2" borderId="18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vertical="center"/>
    </xf>
    <xf numFmtId="0" fontId="6" fillId="2" borderId="19" xfId="0" applyFont="1" applyFill="1" applyBorder="1" applyAlignment="1">
      <alignment horizontal="center" vertical="center" wrapText="1"/>
    </xf>
    <xf numFmtId="14" fontId="6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43" fontId="10" fillId="2" borderId="19" xfId="1" applyNumberFormat="1" applyFont="1" applyFill="1" applyBorder="1" applyAlignment="1">
      <alignment horizontal="center" vertical="center"/>
    </xf>
    <xf numFmtId="43" fontId="6" fillId="2" borderId="1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="85" zoomScaleNormal="85" workbookViewId="0">
      <selection activeCell="F19" sqref="F19"/>
    </sheetView>
  </sheetViews>
  <sheetFormatPr defaultColWidth="9" defaultRowHeight="30" customHeight="1" x14ac:dyDescent="0.25"/>
  <cols>
    <col min="1" max="1" width="9" style="6"/>
    <col min="2" max="2" width="30" style="6" customWidth="1"/>
    <col min="3" max="3" width="13.42578125" style="6" bestFit="1" customWidth="1"/>
    <col min="4" max="4" width="11.5703125" style="6" bestFit="1" customWidth="1"/>
    <col min="5" max="5" width="13.28515625" style="6" bestFit="1" customWidth="1"/>
    <col min="6" max="7" width="13.28515625" style="6" customWidth="1"/>
    <col min="8" max="8" width="14.7109375" style="2" customWidth="1"/>
    <col min="9" max="9" width="12.85546875" style="2" bestFit="1" customWidth="1"/>
    <col min="10" max="10" width="10.7109375" style="6" bestFit="1" customWidth="1"/>
    <col min="11" max="11" width="13.28515625" style="6" bestFit="1" customWidth="1"/>
    <col min="12" max="12" width="13.85546875" style="6" customWidth="1"/>
    <col min="13" max="13" width="14.140625" style="6" bestFit="1" customWidth="1"/>
    <col min="14" max="16" width="14.85546875" style="6" customWidth="1"/>
    <col min="17" max="17" width="12.140625" style="6" customWidth="1"/>
    <col min="18" max="18" width="15" style="6" bestFit="1" customWidth="1"/>
    <col min="19" max="19" width="84.140625" style="6" bestFit="1" customWidth="1"/>
    <col min="20" max="16384" width="9" style="6"/>
  </cols>
  <sheetData>
    <row r="1" spans="1:19" ht="30" customHeight="1" x14ac:dyDescent="0.25">
      <c r="A1" s="46" t="s">
        <v>10</v>
      </c>
      <c r="B1" s="47" t="s">
        <v>16</v>
      </c>
      <c r="C1"/>
      <c r="E1" s="17"/>
      <c r="F1" s="17"/>
      <c r="G1" s="17"/>
    </row>
    <row r="2" spans="1:19" ht="30" customHeight="1" x14ac:dyDescent="0.25">
      <c r="A2" s="46" t="s">
        <v>11</v>
      </c>
      <c r="B2" t="s">
        <v>12</v>
      </c>
      <c r="D2" s="3"/>
      <c r="G2" s="4"/>
      <c r="I2" s="4"/>
      <c r="J2" s="5"/>
      <c r="K2" s="5"/>
      <c r="L2" s="5"/>
      <c r="M2" s="5"/>
      <c r="N2" s="5"/>
      <c r="O2" s="5"/>
      <c r="P2" s="5"/>
      <c r="Q2" s="5"/>
    </row>
    <row r="3" spans="1:19" ht="30" customHeight="1" x14ac:dyDescent="0.25">
      <c r="A3" s="46" t="s">
        <v>13</v>
      </c>
      <c r="B3" t="s">
        <v>14</v>
      </c>
      <c r="D3" s="3"/>
      <c r="G3" s="4"/>
      <c r="I3" s="4"/>
      <c r="J3" s="5"/>
      <c r="K3" s="5"/>
      <c r="L3" s="5"/>
      <c r="M3" s="5"/>
      <c r="N3" s="5"/>
      <c r="O3" s="5"/>
      <c r="P3" s="5"/>
      <c r="Q3" s="5"/>
    </row>
    <row r="4" spans="1:19" ht="30" customHeight="1" thickBot="1" x14ac:dyDescent="0.3">
      <c r="A4" s="46" t="s">
        <v>15</v>
      </c>
      <c r="B4" t="s">
        <v>14</v>
      </c>
      <c r="D4" s="5"/>
      <c r="E4" s="5"/>
      <c r="F4" s="5"/>
      <c r="G4" s="5"/>
      <c r="H4" s="7"/>
      <c r="I4" s="7"/>
      <c r="J4" s="5"/>
      <c r="K4" s="5"/>
      <c r="L4" s="5"/>
      <c r="M4" s="5"/>
      <c r="R4" s="8"/>
      <c r="S4" s="8"/>
    </row>
    <row r="5" spans="1:19" ht="45.75" customHeight="1" x14ac:dyDescent="0.25">
      <c r="A5" s="56" t="s">
        <v>19</v>
      </c>
      <c r="B5" s="57" t="s">
        <v>20</v>
      </c>
      <c r="C5" s="58" t="s">
        <v>21</v>
      </c>
      <c r="D5" s="59" t="s">
        <v>22</v>
      </c>
      <c r="E5" s="57" t="s">
        <v>23</v>
      </c>
      <c r="F5" s="57" t="s">
        <v>24</v>
      </c>
      <c r="G5" s="59" t="s">
        <v>25</v>
      </c>
      <c r="H5" s="60" t="s">
        <v>26</v>
      </c>
      <c r="I5" s="61" t="s">
        <v>0</v>
      </c>
      <c r="J5" s="57" t="s">
        <v>27</v>
      </c>
      <c r="K5" s="57" t="s">
        <v>28</v>
      </c>
      <c r="L5" s="57" t="s">
        <v>29</v>
      </c>
      <c r="M5" s="57" t="s">
        <v>30</v>
      </c>
      <c r="N5" s="23" t="s">
        <v>31</v>
      </c>
      <c r="O5" s="23" t="s">
        <v>2</v>
      </c>
      <c r="P5" s="25" t="s">
        <v>32</v>
      </c>
      <c r="Q5" s="34"/>
      <c r="R5" s="57" t="s">
        <v>33</v>
      </c>
      <c r="S5" s="57" t="s">
        <v>1</v>
      </c>
    </row>
    <row r="6" spans="1:19" ht="30" customHeight="1" x14ac:dyDescent="0.25">
      <c r="A6" s="24"/>
      <c r="B6" s="12"/>
      <c r="C6" s="12"/>
      <c r="D6" s="12"/>
      <c r="E6" s="12"/>
      <c r="F6" s="12"/>
      <c r="G6" s="12"/>
      <c r="H6" s="18">
        <v>0.18</v>
      </c>
      <c r="I6" s="12"/>
      <c r="J6" s="18">
        <v>0.01</v>
      </c>
      <c r="K6" s="18">
        <v>0.05</v>
      </c>
      <c r="L6" s="18">
        <v>0.1</v>
      </c>
      <c r="M6" s="18">
        <v>0.1</v>
      </c>
      <c r="N6" s="18">
        <v>0.18</v>
      </c>
      <c r="O6" s="18"/>
      <c r="P6" s="13"/>
      <c r="Q6" s="1"/>
      <c r="R6" s="10"/>
      <c r="S6" s="13"/>
    </row>
    <row r="7" spans="1:19" ht="30" customHeight="1" x14ac:dyDescent="0.25">
      <c r="A7" s="40"/>
      <c r="B7" s="41"/>
      <c r="C7" s="41"/>
      <c r="D7" s="41"/>
      <c r="E7" s="41"/>
      <c r="F7" s="41"/>
      <c r="G7" s="41"/>
      <c r="H7" s="42"/>
      <c r="I7" s="41"/>
      <c r="J7" s="42"/>
      <c r="K7" s="42"/>
      <c r="L7" s="42"/>
      <c r="M7" s="42"/>
      <c r="N7" s="42"/>
      <c r="O7" s="42"/>
      <c r="P7" s="38"/>
      <c r="Q7" s="43">
        <f>A8</f>
        <v>51903</v>
      </c>
      <c r="R7" s="39"/>
      <c r="S7" s="38"/>
    </row>
    <row r="8" spans="1:19" ht="30" customHeight="1" x14ac:dyDescent="0.25">
      <c r="A8" s="24">
        <v>51903</v>
      </c>
      <c r="B8" s="19" t="s">
        <v>17</v>
      </c>
      <c r="C8" s="20">
        <v>44895</v>
      </c>
      <c r="D8" s="21">
        <v>55</v>
      </c>
      <c r="E8" s="12">
        <v>1141888</v>
      </c>
      <c r="F8" s="12">
        <f>500*89.91</f>
        <v>44955</v>
      </c>
      <c r="G8" s="12">
        <f>E8-F8</f>
        <v>1096933</v>
      </c>
      <c r="H8" s="12">
        <f>ROUND(G8*H6,0)</f>
        <v>197448</v>
      </c>
      <c r="I8" s="12">
        <f>ROUND(G8+H8,)</f>
        <v>1294381</v>
      </c>
      <c r="J8" s="12">
        <f>G8*$J$6</f>
        <v>10969.33</v>
      </c>
      <c r="K8" s="12">
        <f>G8*$K$6</f>
        <v>54846.65</v>
      </c>
      <c r="L8" s="12">
        <f>G8*$L$6</f>
        <v>109693.3</v>
      </c>
      <c r="M8" s="12">
        <f>G8*$M$6</f>
        <v>109693.3</v>
      </c>
      <c r="N8" s="44">
        <f>H8</f>
        <v>197448</v>
      </c>
      <c r="O8" s="12">
        <v>85681</v>
      </c>
      <c r="P8" s="13">
        <f>ROUND(I8-SUM(J8:O8),0)</f>
        <v>726049</v>
      </c>
      <c r="Q8" s="1"/>
      <c r="R8" s="10">
        <v>297000</v>
      </c>
      <c r="S8" s="26" t="s">
        <v>3</v>
      </c>
    </row>
    <row r="9" spans="1:19" ht="30" customHeight="1" x14ac:dyDescent="0.25">
      <c r="A9" s="24">
        <v>51903</v>
      </c>
      <c r="B9" s="19" t="s">
        <v>17</v>
      </c>
      <c r="C9" s="20">
        <v>45028</v>
      </c>
      <c r="D9" s="21">
        <v>5</v>
      </c>
      <c r="E9" s="12">
        <v>474668</v>
      </c>
      <c r="F9" s="12">
        <v>0</v>
      </c>
      <c r="G9" s="12">
        <f>E9-F9</f>
        <v>474668</v>
      </c>
      <c r="H9" s="12">
        <f>ROUND(G9*H6,0)</f>
        <v>85440</v>
      </c>
      <c r="I9" s="12">
        <f>ROUND(G9+H9,)</f>
        <v>560108</v>
      </c>
      <c r="J9" s="12">
        <f>G9*$J$6</f>
        <v>4746.68</v>
      </c>
      <c r="K9" s="12">
        <f>G9*$K$6</f>
        <v>23733.4</v>
      </c>
      <c r="L9" s="12">
        <f>G9*$L$6</f>
        <v>47466.8</v>
      </c>
      <c r="M9" s="12">
        <f>G9*$M$6</f>
        <v>47466.8</v>
      </c>
      <c r="N9" s="12">
        <f>H9</f>
        <v>85440</v>
      </c>
      <c r="O9" s="12">
        <v>26556</v>
      </c>
      <c r="P9" s="13">
        <f>ROUND(I9-SUM(J9:O9),0)</f>
        <v>324698</v>
      </c>
      <c r="Q9" s="1"/>
      <c r="R9" s="10">
        <v>429050</v>
      </c>
      <c r="S9" s="26" t="s">
        <v>4</v>
      </c>
    </row>
    <row r="10" spans="1:19" ht="30" customHeight="1" x14ac:dyDescent="0.25">
      <c r="A10" s="24">
        <v>51903</v>
      </c>
      <c r="B10" s="19" t="s">
        <v>18</v>
      </c>
      <c r="C10" s="20">
        <v>44925</v>
      </c>
      <c r="D10" s="22">
        <v>55</v>
      </c>
      <c r="E10" s="12">
        <v>197447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45">
        <f>E10</f>
        <v>197447</v>
      </c>
      <c r="Q10" s="1"/>
      <c r="R10" s="10">
        <v>197448</v>
      </c>
      <c r="S10" s="26" t="s">
        <v>6</v>
      </c>
    </row>
    <row r="11" spans="1:19" ht="30" customHeight="1" x14ac:dyDescent="0.25">
      <c r="A11" s="24">
        <v>51903</v>
      </c>
      <c r="B11" s="19" t="s">
        <v>17</v>
      </c>
      <c r="C11" s="20">
        <v>45239</v>
      </c>
      <c r="D11" s="21">
        <v>8</v>
      </c>
      <c r="E11" s="12">
        <v>204520</v>
      </c>
      <c r="F11" s="12">
        <v>0</v>
      </c>
      <c r="G11" s="12">
        <f>E11-F11</f>
        <v>204520</v>
      </c>
      <c r="H11" s="12">
        <f>ROUND(G11*H6,0)</f>
        <v>36814</v>
      </c>
      <c r="I11" s="12">
        <f>ROUND(G11+H11,)</f>
        <v>241334</v>
      </c>
      <c r="J11" s="12">
        <f>G11*$J$6</f>
        <v>2045.2</v>
      </c>
      <c r="K11" s="12">
        <f>G11*$K$6</f>
        <v>10226</v>
      </c>
      <c r="L11" s="12">
        <f>G11*$L$6</f>
        <v>20452</v>
      </c>
      <c r="M11" s="12">
        <f>G11*$M$6</f>
        <v>20452</v>
      </c>
      <c r="N11" s="12">
        <f>H11</f>
        <v>36814</v>
      </c>
      <c r="O11" s="12">
        <v>5855</v>
      </c>
      <c r="P11" s="13">
        <f>ROUND(I11-SUM(J11:O11),0)</f>
        <v>145490</v>
      </c>
      <c r="Q11" s="1"/>
      <c r="R11" s="10">
        <v>324698</v>
      </c>
      <c r="S11" s="26" t="s">
        <v>5</v>
      </c>
    </row>
    <row r="12" spans="1:19" ht="30" customHeight="1" x14ac:dyDescent="0.25">
      <c r="A12" s="24">
        <v>51903</v>
      </c>
      <c r="B12" s="19" t="s">
        <v>17</v>
      </c>
      <c r="C12" s="20">
        <v>45028</v>
      </c>
      <c r="D12" s="21">
        <v>9</v>
      </c>
      <c r="E12" s="12">
        <v>852621</v>
      </c>
      <c r="F12" s="12">
        <v>188000</v>
      </c>
      <c r="G12" s="12">
        <f>E12-F12</f>
        <v>664621</v>
      </c>
      <c r="H12" s="12">
        <f>ROUND(G12*H6,0)</f>
        <v>119632</v>
      </c>
      <c r="I12" s="12">
        <f>ROUND(G12+H12,)</f>
        <v>784253</v>
      </c>
      <c r="J12" s="12">
        <f>G12*$J$6</f>
        <v>6646.21</v>
      </c>
      <c r="K12" s="12">
        <f>G12*$K$6</f>
        <v>33231.050000000003</v>
      </c>
      <c r="L12" s="12">
        <f>G12*$L$6</f>
        <v>66462.100000000006</v>
      </c>
      <c r="M12" s="12">
        <f>G12*$M$6</f>
        <v>66462.100000000006</v>
      </c>
      <c r="N12" s="12">
        <f>H12</f>
        <v>119632</v>
      </c>
      <c r="O12" s="12">
        <v>111000</v>
      </c>
      <c r="P12" s="13">
        <f>ROUND(I12-SUM(J12:O12),0)</f>
        <v>380820</v>
      </c>
      <c r="Q12" s="1"/>
      <c r="R12" s="10">
        <v>198000</v>
      </c>
      <c r="S12" s="26" t="s">
        <v>9</v>
      </c>
    </row>
    <row r="13" spans="1:19" ht="30" customHeight="1" x14ac:dyDescent="0.25">
      <c r="A13" s="24">
        <v>51903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  <c r="Q13" s="1"/>
      <c r="R13" s="10">
        <v>145490</v>
      </c>
      <c r="S13" s="26" t="s">
        <v>7</v>
      </c>
    </row>
    <row r="14" spans="1:19" ht="30" customHeight="1" thickBot="1" x14ac:dyDescent="0.3">
      <c r="A14" s="24">
        <v>51903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9"/>
      <c r="Q14" s="11"/>
      <c r="R14" s="10">
        <v>182820</v>
      </c>
      <c r="S14" s="26" t="s">
        <v>8</v>
      </c>
    </row>
    <row r="15" spans="1:19" ht="30" customHeight="1" x14ac:dyDescent="0.25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7"/>
      <c r="L15" s="37"/>
      <c r="M15" s="37"/>
      <c r="N15" s="37"/>
      <c r="O15" s="37"/>
      <c r="P15" s="37"/>
      <c r="Q15" s="35"/>
      <c r="R15" s="32"/>
      <c r="S15" s="33"/>
    </row>
    <row r="16" spans="1:19" ht="30" customHeight="1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9"/>
      <c r="R16" s="10"/>
      <c r="S16" s="13"/>
    </row>
    <row r="17" spans="1:19" ht="30" customHeight="1" thickBot="1" x14ac:dyDescent="0.3">
      <c r="A17" s="1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/>
      <c r="Q17" s="36"/>
      <c r="R17" s="27"/>
      <c r="S17" s="16"/>
    </row>
    <row r="18" spans="1:19" ht="30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30" customHeight="1" thickBot="1" x14ac:dyDescent="0.3"/>
    <row r="20" spans="1:19" ht="30" customHeight="1" thickBot="1" x14ac:dyDescent="0.3">
      <c r="L20" s="48"/>
      <c r="M20" s="48"/>
      <c r="N20" s="48"/>
      <c r="O20" s="48"/>
    </row>
    <row r="21" spans="1:19" ht="30" customHeight="1" thickBot="1" x14ac:dyDescent="0.3">
      <c r="L21" s="49"/>
      <c r="M21" s="50"/>
      <c r="N21" s="50"/>
      <c r="O21" s="50"/>
    </row>
    <row r="22" spans="1:19" ht="30" customHeight="1" thickBot="1" x14ac:dyDescent="0.3">
      <c r="L22" s="50"/>
      <c r="M22" s="50"/>
      <c r="N22" s="51"/>
      <c r="O22" s="51"/>
    </row>
    <row r="23" spans="1:19" ht="30" customHeight="1" thickBot="1" x14ac:dyDescent="0.3">
      <c r="L23" s="50"/>
      <c r="M23" s="50"/>
      <c r="N23" s="51"/>
      <c r="O23" s="51"/>
    </row>
    <row r="24" spans="1:19" ht="30" customHeight="1" thickBot="1" x14ac:dyDescent="0.3">
      <c r="L24" s="50"/>
      <c r="M24" s="50"/>
      <c r="N24" s="51"/>
      <c r="O24" s="51"/>
    </row>
    <row r="25" spans="1:19" ht="30" customHeight="1" thickBot="1" x14ac:dyDescent="0.3">
      <c r="L25" s="52"/>
      <c r="M25" s="53"/>
      <c r="N25" s="54"/>
      <c r="O25" s="55"/>
    </row>
    <row r="26" spans="1:19" ht="30" customHeight="1" thickBot="1" x14ac:dyDescent="0.3">
      <c r="L26" s="52"/>
      <c r="M26" s="53"/>
      <c r="N26" s="54"/>
      <c r="O26" s="55"/>
    </row>
  </sheetData>
  <mergeCells count="12">
    <mergeCell ref="L26:M26"/>
    <mergeCell ref="N26:O26"/>
    <mergeCell ref="L24:M24"/>
    <mergeCell ref="N24:O24"/>
    <mergeCell ref="L25:M25"/>
    <mergeCell ref="N25:O25"/>
    <mergeCell ref="L20:O20"/>
    <mergeCell ref="L21:O21"/>
    <mergeCell ref="L22:M22"/>
    <mergeCell ref="N22:O22"/>
    <mergeCell ref="L23:M23"/>
    <mergeCell ref="N23:O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2025-05-31T10:00:33Z</dcterms:modified>
</cp:coreProperties>
</file>