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Q16" i="1"/>
  <c r="P13" i="1"/>
  <c r="G12" i="1"/>
  <c r="K12" i="1" s="1"/>
  <c r="Q11" i="1"/>
  <c r="I12" i="1" l="1"/>
  <c r="J12" i="1"/>
  <c r="P12" i="1" l="1"/>
  <c r="Q7" i="1" l="1"/>
  <c r="P9" i="1"/>
  <c r="G8" i="1" l="1"/>
  <c r="K8" i="1" l="1"/>
  <c r="J8" i="1"/>
  <c r="I8" i="1" l="1"/>
  <c r="P8" i="1" l="1"/>
</calcChain>
</file>

<file path=xl/sharedStrings.xml><?xml version="1.0" encoding="utf-8"?>
<sst xmlns="http://schemas.openxmlformats.org/spreadsheetml/2006/main" count="36" uniqueCount="33">
  <si>
    <t>Amount</t>
  </si>
  <si>
    <t>UTR</t>
  </si>
  <si>
    <t>Hold the Amount because the Qty. is more then the DPR</t>
  </si>
  <si>
    <t>Aarav Civil Works</t>
  </si>
  <si>
    <t>01-01-2024 NEFT/AXISP00457977972/RIUP23/4048/KARISHMA/BARB0BLYBI ₹ 99,000.00</t>
  </si>
  <si>
    <t>01-03-2024 NEFT/AXISP00476344545/RIUP23/4873/KARISHMA/BARB0BLYBIJ 173075.00</t>
  </si>
  <si>
    <t>19-03-2024 NEFT/AXISP00482138725/RIUP23/5189/KARISHMA/BARB0BLYBIJ 99000.00</t>
  </si>
  <si>
    <t>19-03-2024 NEFT/AXISP00482138726/RIUP23/5188/KARISHMA/BARB0BLYBIJ 99000.00</t>
  </si>
  <si>
    <t>22-07-2024 NEFT/AXISP00520480175/RIUP24/0978/KARISHMA/BARB0BLYBIJ 75000.00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</si>
  <si>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</si>
  <si>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</si>
  <si>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</si>
  <si>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</si>
  <si>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</si>
  <si>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</si>
  <si>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</si>
  <si>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</si>
  <si>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</si>
  <si>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</si>
  <si>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</si>
  <si>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</si>
  <si>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</si>
  <si>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</si>
  <si>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</si>
  <si>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</si>
  <si>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</si>
  <si>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</si>
  <si>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</si>
  <si>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</si>
  <si>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</si>
  <si>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NAGLA KABIR  Village CONSTRUCTION OF PUMP HOUSE WORK </t>
  </si>
  <si>
    <t>SAIDIPUR RAJU Village CONSTRUCTION OF BOUNDARY WALL  Work</t>
  </si>
  <si>
    <t>NAGLA MUBARIK Village CONSTRUCTION OF PUMP HOUSE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</si>
</sst>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43" fontId="3" fillId="3" borderId="9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3" xfId="0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43" fontId="6" fillId="2" borderId="9" xfId="0" applyNumberFormat="1" applyFont="1" applyFill="1" applyBorder="1" applyAlignment="1">
      <alignment vertical="center"/>
    </xf>
    <xf numFmtId="43" fontId="6" fillId="2" borderId="2" xfId="0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right" vertical="center"/>
    </xf>
    <xf numFmtId="0" fontId="7" fillId="0" borderId="0" xfId="0" applyFont="1"/>
    <xf numFmtId="43" fontId="6" fillId="2" borderId="10" xfId="0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14" fontId="6" fillId="2" borderId="29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64" fontId="8" fillId="2" borderId="29" xfId="1" applyFont="1" applyFill="1" applyBorder="1" applyAlignment="1">
      <alignment horizontal="center" vertical="center"/>
    </xf>
    <xf numFmtId="164" fontId="6" fillId="2" borderId="29" xfId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43" fontId="6" fillId="2" borderId="21" xfId="1" applyNumberFormat="1" applyFont="1" applyFill="1" applyBorder="1" applyAlignment="1">
      <alignment horizontal="center" vertical="center"/>
    </xf>
    <xf numFmtId="43" fontId="6" fillId="2" borderId="22" xfId="1" applyNumberFormat="1" applyFont="1" applyFill="1" applyBorder="1" applyAlignment="1">
      <alignment horizontal="center" vertical="center"/>
    </xf>
    <xf numFmtId="43" fontId="6" fillId="2" borderId="2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115" zoomScaleNormal="115" workbookViewId="0">
      <selection activeCell="C19" sqref="C19"/>
    </sheetView>
  </sheetViews>
  <sheetFormatPr defaultColWidth="9" defaultRowHeight="35.1" customHeight="1" x14ac:dyDescent="0.25"/>
  <cols>
    <col min="1" max="1" width="9" style="17"/>
    <col min="2" max="2" width="30" style="6" customWidth="1"/>
    <col min="3" max="3" width="13.42578125" style="6" bestFit="1" customWidth="1"/>
    <col min="4" max="4" width="11.5703125" style="6" bestFit="1" customWidth="1"/>
    <col min="5" max="5" width="13.28515625" style="6" bestFit="1" customWidth="1"/>
    <col min="6" max="7" width="13.28515625" style="6" customWidth="1"/>
    <col min="8" max="8" width="14.7109375" style="2" customWidth="1"/>
    <col min="9" max="9" width="12.85546875" style="2" bestFit="1" customWidth="1"/>
    <col min="10" max="10" width="10.7109375" style="6" bestFit="1" customWidth="1"/>
    <col min="11" max="11" width="12.7109375" style="6" customWidth="1"/>
    <col min="12" max="12" width="13.85546875" style="6" customWidth="1"/>
    <col min="13" max="13" width="11.42578125" style="6" bestFit="1" customWidth="1"/>
    <col min="14" max="14" width="17.28515625" style="6" bestFit="1" customWidth="1"/>
    <col min="15" max="16" width="14.85546875" style="6" customWidth="1"/>
    <col min="17" max="17" width="10.42578125" style="6" bestFit="1" customWidth="1"/>
    <col min="18" max="18" width="15" style="6" bestFit="1" customWidth="1"/>
    <col min="19" max="19" width="84.140625" style="6" bestFit="1" customWidth="1"/>
    <col min="20" max="16384" width="9" style="6"/>
  </cols>
  <sheetData>
    <row r="1" spans="1:19" ht="35.1" customHeight="1" x14ac:dyDescent="0.25">
      <c r="A1" s="60" t="s">
        <v>9</v>
      </c>
      <c r="B1" s="61" t="s">
        <v>3</v>
      </c>
      <c r="C1"/>
      <c r="E1" s="18"/>
      <c r="F1" s="18"/>
      <c r="G1" s="18"/>
    </row>
    <row r="2" spans="1:19" ht="35.1" customHeight="1" x14ac:dyDescent="0.25">
      <c r="A2" s="60" t="s">
        <v>10</v>
      </c>
      <c r="B2" t="s">
        <v>11</v>
      </c>
      <c r="D2" s="3"/>
      <c r="G2" s="4"/>
      <c r="I2" s="4"/>
      <c r="J2" s="5"/>
      <c r="K2" s="5"/>
      <c r="L2" s="5"/>
      <c r="M2" s="5"/>
      <c r="N2" s="5"/>
      <c r="O2" s="5"/>
      <c r="P2" s="5"/>
      <c r="Q2" s="5"/>
    </row>
    <row r="3" spans="1:19" ht="35.1" customHeight="1" x14ac:dyDescent="0.25">
      <c r="A3" s="60" t="s">
        <v>12</v>
      </c>
      <c r="B3" t="s">
        <v>13</v>
      </c>
      <c r="D3" s="3"/>
      <c r="G3" s="4"/>
      <c r="I3" s="4"/>
      <c r="J3" s="5"/>
      <c r="K3" s="5"/>
      <c r="L3" s="5"/>
      <c r="M3" s="5"/>
      <c r="N3" s="5"/>
      <c r="O3" s="5"/>
      <c r="P3" s="5"/>
      <c r="Q3" s="5"/>
    </row>
    <row r="4" spans="1:19" ht="35.1" customHeight="1" thickBot="1" x14ac:dyDescent="0.3">
      <c r="A4" s="60" t="s">
        <v>14</v>
      </c>
      <c r="B4" t="s">
        <v>13</v>
      </c>
      <c r="D4" s="5"/>
      <c r="E4" s="5"/>
      <c r="F4" s="5"/>
      <c r="G4" s="5"/>
      <c r="H4" s="7"/>
      <c r="I4" s="7"/>
      <c r="J4" s="5"/>
      <c r="K4" s="5"/>
      <c r="L4" s="5"/>
      <c r="M4" s="5"/>
      <c r="Q4" s="41"/>
      <c r="R4" s="8"/>
      <c r="S4" s="8"/>
    </row>
    <row r="5" spans="1:19" ht="35.1" customHeight="1" x14ac:dyDescent="0.25">
      <c r="A5" s="62" t="s">
        <v>15</v>
      </c>
      <c r="B5" s="63" t="s">
        <v>16</v>
      </c>
      <c r="C5" s="64" t="s">
        <v>17</v>
      </c>
      <c r="D5" s="65" t="s">
        <v>18</v>
      </c>
      <c r="E5" s="63" t="s">
        <v>19</v>
      </c>
      <c r="F5" s="63" t="s">
        <v>20</v>
      </c>
      <c r="G5" s="65" t="s">
        <v>21</v>
      </c>
      <c r="H5" s="66" t="s">
        <v>22</v>
      </c>
      <c r="I5" s="67" t="s">
        <v>0</v>
      </c>
      <c r="J5" s="63" t="s">
        <v>23</v>
      </c>
      <c r="K5" s="63" t="s">
        <v>24</v>
      </c>
      <c r="L5" s="63" t="s">
        <v>25</v>
      </c>
      <c r="M5" s="63" t="s">
        <v>26</v>
      </c>
      <c r="N5" s="63" t="s">
        <v>27</v>
      </c>
      <c r="O5" s="68" t="s">
        <v>2</v>
      </c>
      <c r="P5" s="63" t="s">
        <v>28</v>
      </c>
      <c r="Q5" s="30"/>
      <c r="R5" s="63" t="s">
        <v>29</v>
      </c>
      <c r="S5" s="24" t="s">
        <v>1</v>
      </c>
    </row>
    <row r="6" spans="1:19" ht="35.1" customHeight="1" thickBot="1" x14ac:dyDescent="0.3">
      <c r="A6" s="44"/>
      <c r="B6" s="14"/>
      <c r="C6" s="14"/>
      <c r="D6" s="14"/>
      <c r="E6" s="14"/>
      <c r="F6" s="14"/>
      <c r="G6" s="14"/>
      <c r="H6" s="42">
        <v>0.18</v>
      </c>
      <c r="I6" s="14"/>
      <c r="J6" s="42">
        <v>0.01</v>
      </c>
      <c r="K6" s="42">
        <v>0.05</v>
      </c>
      <c r="L6" s="42">
        <v>0.1</v>
      </c>
      <c r="M6" s="42">
        <v>0.1</v>
      </c>
      <c r="N6" s="42">
        <v>0.18</v>
      </c>
      <c r="O6" s="42"/>
      <c r="P6" s="16"/>
      <c r="Q6" s="43"/>
      <c r="R6" s="15"/>
      <c r="S6" s="16"/>
    </row>
    <row r="7" spans="1:19" s="47" customFormat="1" ht="35.1" customHeight="1" x14ac:dyDescent="0.25">
      <c r="A7" s="48"/>
      <c r="B7" s="49"/>
      <c r="C7" s="49"/>
      <c r="D7" s="49"/>
      <c r="E7" s="49"/>
      <c r="F7" s="49"/>
      <c r="G7" s="49"/>
      <c r="H7" s="50"/>
      <c r="I7" s="49"/>
      <c r="J7" s="50"/>
      <c r="K7" s="50"/>
      <c r="L7" s="50"/>
      <c r="M7" s="50"/>
      <c r="N7" s="50"/>
      <c r="O7" s="50"/>
      <c r="P7" s="51"/>
      <c r="Q7" s="53">
        <f>A8</f>
        <v>60721</v>
      </c>
      <c r="R7" s="52"/>
      <c r="S7" s="51"/>
    </row>
    <row r="8" spans="1:19" ht="35.1" customHeight="1" x14ac:dyDescent="0.25">
      <c r="A8" s="45">
        <v>60721</v>
      </c>
      <c r="B8" s="20" t="s">
        <v>30</v>
      </c>
      <c r="C8" s="21">
        <v>45338</v>
      </c>
      <c r="D8" s="22">
        <v>1</v>
      </c>
      <c r="E8" s="12">
        <v>326000</v>
      </c>
      <c r="F8" s="12">
        <v>36559</v>
      </c>
      <c r="G8" s="12">
        <f>E8-F8</f>
        <v>289441</v>
      </c>
      <c r="H8" s="12"/>
      <c r="I8" s="12">
        <f>ROUND(G8+H8,)</f>
        <v>289441</v>
      </c>
      <c r="J8" s="12">
        <f>G8*$J$6</f>
        <v>2894.41</v>
      </c>
      <c r="K8" s="12">
        <f>G8*$K$6</f>
        <v>14472.050000000001</v>
      </c>
      <c r="L8" s="12">
        <v>0</v>
      </c>
      <c r="M8" s="12">
        <v>0</v>
      </c>
      <c r="N8" s="12"/>
      <c r="O8" s="12">
        <v>0</v>
      </c>
      <c r="P8" s="25">
        <f>ROUND(I8-SUM(J8:O8),0)</f>
        <v>272075</v>
      </c>
      <c r="Q8" s="1"/>
      <c r="R8" s="27">
        <v>99000</v>
      </c>
      <c r="S8" s="26" t="s">
        <v>4</v>
      </c>
    </row>
    <row r="9" spans="1:19" ht="35.1" customHeight="1" x14ac:dyDescent="0.25">
      <c r="A9" s="45">
        <v>60721</v>
      </c>
      <c r="B9" s="20" t="s">
        <v>30</v>
      </c>
      <c r="C9" s="21"/>
      <c r="D9" s="2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>
        <f>E9</f>
        <v>0</v>
      </c>
      <c r="Q9" s="1"/>
      <c r="R9" s="27">
        <v>173075</v>
      </c>
      <c r="S9" s="26" t="s">
        <v>5</v>
      </c>
    </row>
    <row r="10" spans="1:19" ht="35.1" customHeight="1" x14ac:dyDescent="0.25">
      <c r="A10" s="45"/>
      <c r="B10" s="20"/>
      <c r="C10" s="21"/>
      <c r="D10" s="2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1"/>
      <c r="R10" s="10"/>
      <c r="S10" s="26"/>
    </row>
    <row r="11" spans="1:19" ht="35.1" customHeight="1" x14ac:dyDescent="0.25">
      <c r="A11" s="48"/>
      <c r="B11" s="49"/>
      <c r="C11" s="49"/>
      <c r="D11" s="49"/>
      <c r="E11" s="49"/>
      <c r="F11" s="49"/>
      <c r="G11" s="49"/>
      <c r="H11" s="50"/>
      <c r="I11" s="49"/>
      <c r="J11" s="50"/>
      <c r="K11" s="50"/>
      <c r="L11" s="50"/>
      <c r="M11" s="50"/>
      <c r="N11" s="50"/>
      <c r="O11" s="50"/>
      <c r="P11" s="51"/>
      <c r="Q11" s="53">
        <f>A12</f>
        <v>62824</v>
      </c>
      <c r="R11" s="52"/>
      <c r="S11" s="51"/>
    </row>
    <row r="12" spans="1:19" ht="35.1" customHeight="1" x14ac:dyDescent="0.25">
      <c r="A12" s="45">
        <v>62824</v>
      </c>
      <c r="B12" s="20" t="s">
        <v>31</v>
      </c>
      <c r="C12" s="21">
        <v>45467</v>
      </c>
      <c r="D12" s="22">
        <v>1</v>
      </c>
      <c r="E12" s="12">
        <v>371448</v>
      </c>
      <c r="F12" s="12">
        <v>145213</v>
      </c>
      <c r="G12" s="12">
        <f>E12-F12</f>
        <v>226235</v>
      </c>
      <c r="H12" s="12"/>
      <c r="I12" s="12">
        <f>ROUND(G12+H12,)</f>
        <v>226235</v>
      </c>
      <c r="J12" s="12">
        <f>G12*$J$6</f>
        <v>2262.35</v>
      </c>
      <c r="K12" s="12">
        <f>G12*$K$6</f>
        <v>11311.75</v>
      </c>
      <c r="L12" s="12">
        <v>0</v>
      </c>
      <c r="M12" s="12">
        <v>0</v>
      </c>
      <c r="N12" s="12"/>
      <c r="O12" s="12">
        <v>14770</v>
      </c>
      <c r="P12" s="25">
        <f>ROUND(I12-SUM(J12:O12),0)</f>
        <v>197891</v>
      </c>
      <c r="Q12" s="1"/>
      <c r="R12" s="27">
        <v>99000</v>
      </c>
      <c r="S12" s="26" t="s">
        <v>6</v>
      </c>
    </row>
    <row r="13" spans="1:19" ht="35.1" customHeight="1" x14ac:dyDescent="0.25">
      <c r="A13" s="45">
        <v>62824</v>
      </c>
      <c r="B13" s="20" t="s">
        <v>31</v>
      </c>
      <c r="C13" s="21"/>
      <c r="D13" s="2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>
        <f>E13</f>
        <v>0</v>
      </c>
      <c r="Q13" s="1"/>
      <c r="R13" s="27">
        <v>75000</v>
      </c>
      <c r="S13" s="26" t="s">
        <v>8</v>
      </c>
    </row>
    <row r="14" spans="1:19" ht="35.1" customHeight="1" x14ac:dyDescent="0.15">
      <c r="A14" s="45"/>
      <c r="B14" s="20"/>
      <c r="C14" s="21"/>
      <c r="D14" s="2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"/>
      <c r="R14" s="27"/>
      <c r="S14" s="58"/>
    </row>
    <row r="15" spans="1:19" ht="35.1" customHeight="1" x14ac:dyDescent="0.25">
      <c r="A15" s="4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1"/>
      <c r="R15" s="33"/>
      <c r="S15" s="35"/>
    </row>
    <row r="16" spans="1:19" ht="35.1" customHeight="1" x14ac:dyDescent="0.25">
      <c r="A16" s="48"/>
      <c r="B16" s="49"/>
      <c r="C16" s="49"/>
      <c r="D16" s="49"/>
      <c r="E16" s="49"/>
      <c r="F16" s="49"/>
      <c r="G16" s="49"/>
      <c r="H16" s="50"/>
      <c r="I16" s="49"/>
      <c r="J16" s="50"/>
      <c r="K16" s="50"/>
      <c r="L16" s="50"/>
      <c r="M16" s="50"/>
      <c r="N16" s="50"/>
      <c r="O16" s="50"/>
      <c r="P16" s="51"/>
      <c r="Q16" s="53">
        <f>A17</f>
        <v>62818</v>
      </c>
      <c r="R16" s="52"/>
      <c r="S16" s="51"/>
    </row>
    <row r="17" spans="1:19" ht="35.1" customHeight="1" x14ac:dyDescent="0.25">
      <c r="A17" s="45">
        <v>62818</v>
      </c>
      <c r="B17" s="20" t="s">
        <v>32</v>
      </c>
      <c r="C17" s="21"/>
      <c r="D17" s="2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>
        <v>0</v>
      </c>
      <c r="L17" s="12">
        <v>0</v>
      </c>
      <c r="M17" s="12"/>
      <c r="N17" s="12"/>
      <c r="O17" s="12"/>
      <c r="P17" s="25"/>
      <c r="Q17" s="1"/>
      <c r="R17" s="27">
        <v>99000</v>
      </c>
      <c r="S17" s="26" t="s">
        <v>7</v>
      </c>
    </row>
    <row r="18" spans="1:19" ht="35.1" customHeight="1" x14ac:dyDescent="0.15">
      <c r="A18" s="45"/>
      <c r="B18" s="20"/>
      <c r="C18" s="21"/>
      <c r="D18" s="2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>
        <f>E18</f>
        <v>0</v>
      </c>
      <c r="Q18" s="1"/>
      <c r="R18" s="27"/>
      <c r="S18" s="58"/>
    </row>
    <row r="19" spans="1:19" ht="35.1" customHeight="1" x14ac:dyDescent="0.15">
      <c r="A19" s="45"/>
      <c r="B19" s="20"/>
      <c r="C19" s="21"/>
      <c r="D19" s="2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"/>
      <c r="R19" s="27"/>
      <c r="S19" s="58"/>
    </row>
    <row r="20" spans="1:19" ht="35.1" customHeight="1" x14ac:dyDescent="0.25">
      <c r="A20" s="46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11"/>
      <c r="R20" s="33"/>
      <c r="S20" s="35"/>
    </row>
    <row r="21" spans="1:19" ht="35.1" customHeight="1" thickBot="1" x14ac:dyDescent="0.3">
      <c r="A21" s="46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11"/>
      <c r="R21" s="33"/>
      <c r="S21" s="35"/>
    </row>
    <row r="22" spans="1:19" ht="35.1" customHeight="1" x14ac:dyDescent="0.25">
      <c r="A22" s="39"/>
      <c r="B22" s="36"/>
      <c r="C22" s="36"/>
      <c r="D22" s="36"/>
      <c r="E22" s="36"/>
      <c r="F22" s="36"/>
      <c r="G22" s="36"/>
      <c r="H22" s="36"/>
      <c r="I22" s="36"/>
      <c r="J22" s="36"/>
      <c r="K22" s="39"/>
      <c r="L22" s="39"/>
      <c r="M22" s="39"/>
      <c r="N22" s="39"/>
      <c r="O22" s="56"/>
      <c r="P22" s="39"/>
      <c r="Q22" s="38"/>
      <c r="R22" s="39"/>
      <c r="S22" s="37"/>
    </row>
    <row r="23" spans="1:19" ht="35.1" customHeight="1" x14ac:dyDescent="0.25">
      <c r="A23" s="2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9"/>
      <c r="R23" s="10"/>
      <c r="S23" s="32"/>
    </row>
    <row r="24" spans="1:19" ht="35.1" customHeight="1" thickBot="1" x14ac:dyDescent="0.3">
      <c r="A24" s="2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1"/>
      <c r="R24" s="29"/>
      <c r="S24" s="40"/>
    </row>
    <row r="25" spans="1:19" ht="35.1" customHeight="1" thickBot="1" x14ac:dyDescent="0.3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35.1" customHeight="1" thickBot="1" x14ac:dyDescent="0.3">
      <c r="K26" s="78"/>
      <c r="L26" s="79"/>
      <c r="M26" s="80"/>
    </row>
    <row r="27" spans="1:19" ht="35.1" customHeight="1" thickBot="1" x14ac:dyDescent="0.3">
      <c r="K27" s="71"/>
      <c r="L27" s="72"/>
      <c r="M27" s="73"/>
    </row>
    <row r="28" spans="1:19" ht="35.1" customHeight="1" x14ac:dyDescent="0.25">
      <c r="K28" s="74"/>
      <c r="L28" s="75"/>
      <c r="M28" s="55"/>
    </row>
    <row r="29" spans="1:19" ht="35.1" customHeight="1" x14ac:dyDescent="0.25">
      <c r="K29" s="76"/>
      <c r="L29" s="77"/>
      <c r="M29" s="54"/>
    </row>
    <row r="30" spans="1:19" ht="35.1" customHeight="1" thickBot="1" x14ac:dyDescent="0.3">
      <c r="K30" s="69"/>
      <c r="L30" s="70"/>
      <c r="M30" s="57"/>
    </row>
    <row r="31" spans="1:19" ht="35.1" customHeight="1" thickBot="1" x14ac:dyDescent="0.3">
      <c r="K31" s="69"/>
      <c r="L31" s="70"/>
      <c r="M31" s="59"/>
    </row>
  </sheetData>
  <mergeCells count="6">
    <mergeCell ref="K26:M26"/>
    <mergeCell ref="K31:L31"/>
    <mergeCell ref="K27:M27"/>
    <mergeCell ref="K28:L28"/>
    <mergeCell ref="K29:L29"/>
    <mergeCell ref="K30:L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2025-05-31T06:25:22Z</dcterms:modified>
</cp:coreProperties>
</file>