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Swapnil\Aashvi Enterprises\"/>
    </mc:Choice>
  </mc:AlternateContent>
  <xr:revisionPtr revIDLastSave="0" documentId="13_ncr:1_{680CDF02-DF86-4629-A1C0-EF6CF351ABA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R26" i="1"/>
  <c r="E33" i="1" l="1"/>
  <c r="N33" i="1" s="1"/>
  <c r="E20" i="1"/>
  <c r="N20" i="1" s="1"/>
  <c r="R22" i="1" s="1"/>
  <c r="E16" i="1"/>
  <c r="N16" i="1" s="1"/>
  <c r="R18" i="1" s="1"/>
  <c r="O14" i="1"/>
  <c r="E12" i="1"/>
  <c r="N12" i="1" s="1"/>
  <c r="R14" i="1" s="1"/>
  <c r="O10" i="1"/>
  <c r="O31" i="1"/>
  <c r="O26" i="1"/>
  <c r="O22" i="1"/>
  <c r="O18" i="1"/>
  <c r="M8" i="1"/>
  <c r="E8" i="1"/>
  <c r="G8" i="1" l="1"/>
  <c r="H8" i="1" l="1"/>
  <c r="K8" i="1"/>
  <c r="J8" i="1"/>
  <c r="L8" i="1" l="1"/>
  <c r="E9" i="1" s="1"/>
  <c r="N9" i="1" s="1"/>
  <c r="I8" i="1"/>
  <c r="N8" i="1" l="1"/>
  <c r="R10" i="1" l="1"/>
</calcChain>
</file>

<file path=xl/sharedStrings.xml><?xml version="1.0" encoding="utf-8"?>
<sst xmlns="http://schemas.openxmlformats.org/spreadsheetml/2006/main" count="52" uniqueCount="45">
  <si>
    <t>Amount</t>
  </si>
  <si>
    <t>UTR</t>
  </si>
  <si>
    <t>Aashvi Enterprises</t>
  </si>
  <si>
    <t>31-05-2023 NEFT/AXISP00393627872/RIUP23/456/AASHVI ENTERPRIS 98790.00</t>
  </si>
  <si>
    <t>31-05-2023 NEFT/AXISP00393627870/RIUP23/451/AASHVI ENTERPRIS 166344.00</t>
  </si>
  <si>
    <t>31-05-2023 NEFT/AXISP00393627869/RIUP23/450/AASHVI ENTERPRIS 147826.00</t>
  </si>
  <si>
    <t>31-05-2023 NEFT/AXISP00393627854/RIUP23/449/AASHVI ENTERPRIS 139303.00</t>
  </si>
  <si>
    <t>GST Release Note</t>
  </si>
  <si>
    <t>27-06-2023 NEFT/AXISP00401014818/RIUP23/878/AASHVI ENTERPRIS 28174.00</t>
  </si>
  <si>
    <t>31-05-2023 NEFT/AXISP00393627868/RIUP23/448/AASHVI ENTERPRIS 147164.00</t>
  </si>
  <si>
    <t>27-06-2023 NEFT/AXISP00401014816/RIUP23/876/AASHVI ENTERPRIS 34096.00</t>
  </si>
  <si>
    <t>27-06-2023 NEFT/AXISP00401014817/RIUP23/877/AASHVI ENTERPRIS 31828.00</t>
  </si>
  <si>
    <t>31-05-2023 NEFT/AXISP00393627867/RIUP23/447/AASHVI ENTERPRIS 148550.00</t>
  </si>
  <si>
    <t>21-06-2023 NEFT/AXISP00399842962/RIUP23/746/AASHVI ENTERPRIS 149381.00</t>
  </si>
  <si>
    <t>10-08-2023 NEFT/AXISP00414696948/RIUP23/1334/AASHVI ENTERPRI 30467.00</t>
  </si>
  <si>
    <t>24-07-2023 NEFT/AXISP00408776190/RIUP23/903/AASHVI ENTERPRIS 19980.00</t>
  </si>
  <si>
    <t>24-07-2023 NEFT/AXISP00408923310/RIUP23/902/AASHVI ENTERPRIS 34096.00</t>
  </si>
  <si>
    <t>28-08-2023 NEFT/AXISP00418870930/RIUP23/901/AASHVI ENTERPRISES/33012.00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</si>
  <si>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</si>
  <si>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</si>
  <si>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</si>
  <si>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</si>
  <si>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</si>
  <si>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</si>
  <si>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</si>
  <si>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</si>
  <si>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</si>
  <si>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</si>
  <si>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</si>
  <si>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</si>
  <si>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</si>
  <si>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</si>
  <si>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</si>
  <si>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</si>
  <si>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</si>
  <si>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</si>
  <si>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</si>
  <si>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Total_Amount</t>
  </si>
  <si>
    <t>Dholari Village Boundary wall Work</t>
  </si>
  <si>
    <t>Safipur Village Boundary wall Work</t>
  </si>
  <si>
    <t>mandi Village Boundary wall Work</t>
  </si>
  <si>
    <t>Safipur patti Village Boundary wall Work</t>
  </si>
  <si>
    <t>Pipalhera Village Boundary wall Work</t>
  </si>
  <si>
    <t>Lakhan Village Boundary wall Work</t>
  </si>
  <si>
    <t>jafarpur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</si>
</sst>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3" fontId="3" fillId="3" borderId="10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43" fontId="5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21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43" fontId="3" fillId="4" borderId="2" xfId="1" applyNumberFormat="1" applyFont="1" applyFill="1" applyBorder="1" applyAlignment="1">
      <alignment vertical="center"/>
    </xf>
    <xf numFmtId="9" fontId="3" fillId="4" borderId="2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 wrapText="1"/>
    </xf>
    <xf numFmtId="43" fontId="3" fillId="4" borderId="4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3" fontId="3" fillId="5" borderId="5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 wrapText="1"/>
    </xf>
    <xf numFmtId="14" fontId="6" fillId="2" borderId="22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64" fontId="7" fillId="2" borderId="22" xfId="1" applyFont="1" applyFill="1" applyBorder="1" applyAlignment="1">
      <alignment horizontal="center" vertical="center"/>
    </xf>
    <xf numFmtId="164" fontId="6" fillId="2" borderId="22" xfId="1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85" zoomScaleNormal="85" workbookViewId="0">
      <pane ySplit="7" topLeftCell="A32" activePane="bottomLeft" state="frozen"/>
      <selection pane="bottomLeft" activeCell="A47" sqref="A47:XFD47"/>
    </sheetView>
  </sheetViews>
  <sheetFormatPr defaultColWidth="9" defaultRowHeight="30" customHeight="1" x14ac:dyDescent="0.25"/>
  <cols>
    <col min="1" max="1" width="9" style="2"/>
    <col min="2" max="2" width="32" style="2" customWidth="1"/>
    <col min="3" max="3" width="13.42578125" style="2" bestFit="1" customWidth="1"/>
    <col min="4" max="4" width="16.7109375" style="2" customWidth="1"/>
    <col min="5" max="5" width="13.28515625" style="2" bestFit="1" customWidth="1"/>
    <col min="6" max="7" width="13.28515625" style="2" customWidth="1"/>
    <col min="8" max="8" width="14.7109375" style="18" customWidth="1"/>
    <col min="9" max="9" width="12.85546875" style="18" bestFit="1" customWidth="1"/>
    <col min="10" max="10" width="10.7109375" style="2" bestFit="1" customWidth="1"/>
    <col min="11" max="11" width="12.140625" style="2" customWidth="1"/>
    <col min="12" max="14" width="14.85546875" style="2" customWidth="1"/>
    <col min="15" max="15" width="7.28515625" style="2" customWidth="1"/>
    <col min="16" max="16" width="14" style="2" customWidth="1"/>
    <col min="17" max="17" width="67.85546875" style="2" customWidth="1"/>
    <col min="18" max="16384" width="9" style="2"/>
  </cols>
  <sheetData>
    <row r="1" spans="1:18" ht="30" customHeight="1" x14ac:dyDescent="0.25">
      <c r="A1" s="56" t="s">
        <v>18</v>
      </c>
      <c r="B1" s="57" t="s">
        <v>2</v>
      </c>
      <c r="C1"/>
      <c r="E1" s="3"/>
      <c r="F1" s="3"/>
      <c r="G1" s="3"/>
      <c r="H1" s="4"/>
      <c r="I1" s="4"/>
    </row>
    <row r="2" spans="1:18" ht="30" customHeight="1" x14ac:dyDescent="0.25">
      <c r="A2" s="56" t="s">
        <v>19</v>
      </c>
      <c r="B2" t="s">
        <v>20</v>
      </c>
      <c r="D2" s="5"/>
      <c r="G2" s="6"/>
      <c r="I2" s="6"/>
      <c r="J2" s="7"/>
      <c r="K2" s="7"/>
      <c r="L2" s="7"/>
      <c r="M2" s="7"/>
      <c r="N2" s="7"/>
      <c r="O2" s="7"/>
    </row>
    <row r="3" spans="1:18" ht="30" customHeight="1" thickBot="1" x14ac:dyDescent="0.3">
      <c r="A3" s="56" t="s">
        <v>21</v>
      </c>
      <c r="B3" t="s">
        <v>22</v>
      </c>
      <c r="D3" s="5"/>
      <c r="G3" s="6"/>
      <c r="I3" s="6"/>
      <c r="J3" s="7"/>
      <c r="K3" s="7"/>
      <c r="L3" s="7"/>
      <c r="M3" s="7"/>
      <c r="N3" s="7"/>
      <c r="O3" s="7"/>
    </row>
    <row r="4" spans="1:18" ht="30" customHeight="1" thickBot="1" x14ac:dyDescent="0.3">
      <c r="A4" s="56" t="s">
        <v>23</v>
      </c>
      <c r="B4" t="s">
        <v>22</v>
      </c>
      <c r="D4" s="8"/>
      <c r="E4" s="8"/>
      <c r="F4" s="7"/>
      <c r="G4" s="7"/>
      <c r="H4" s="9"/>
      <c r="I4" s="9"/>
      <c r="J4" s="7"/>
      <c r="K4" s="7"/>
      <c r="P4" s="10"/>
      <c r="Q4" s="10"/>
    </row>
    <row r="5" spans="1:18" ht="30" customHeight="1" x14ac:dyDescent="0.25">
      <c r="A5" s="58" t="s">
        <v>24</v>
      </c>
      <c r="B5" s="59" t="s">
        <v>25</v>
      </c>
      <c r="C5" s="60" t="s">
        <v>26</v>
      </c>
      <c r="D5" s="61" t="s">
        <v>27</v>
      </c>
      <c r="E5" s="59" t="s">
        <v>28</v>
      </c>
      <c r="F5" s="59" t="s">
        <v>29</v>
      </c>
      <c r="G5" s="61" t="s">
        <v>30</v>
      </c>
      <c r="H5" s="62" t="s">
        <v>31</v>
      </c>
      <c r="I5" s="63" t="s">
        <v>0</v>
      </c>
      <c r="J5" s="59" t="s">
        <v>32</v>
      </c>
      <c r="K5" s="59" t="s">
        <v>33</v>
      </c>
      <c r="L5" s="59" t="s">
        <v>34</v>
      </c>
      <c r="M5" s="64" t="s">
        <v>35</v>
      </c>
      <c r="N5" s="59" t="s">
        <v>36</v>
      </c>
      <c r="O5" s="39"/>
      <c r="P5" s="59" t="s">
        <v>37</v>
      </c>
      <c r="Q5" s="25" t="s">
        <v>1</v>
      </c>
    </row>
    <row r="6" spans="1:18" ht="30" customHeight="1" thickBot="1" x14ac:dyDescent="0.3">
      <c r="A6" s="51"/>
      <c r="B6" s="15"/>
      <c r="C6" s="15"/>
      <c r="D6" s="15"/>
      <c r="E6" s="15"/>
      <c r="F6" s="15"/>
      <c r="G6" s="15"/>
      <c r="H6" s="52">
        <v>0.18</v>
      </c>
      <c r="I6" s="15"/>
      <c r="J6" s="52">
        <v>0.01</v>
      </c>
      <c r="K6" s="52">
        <v>0.1</v>
      </c>
      <c r="L6" s="52">
        <v>0.18</v>
      </c>
      <c r="M6" s="52"/>
      <c r="N6" s="17"/>
      <c r="O6" s="53"/>
      <c r="P6" s="16"/>
      <c r="Q6" s="17"/>
    </row>
    <row r="7" spans="1:18" ht="30" customHeight="1" x14ac:dyDescent="0.25">
      <c r="A7" s="45"/>
      <c r="B7" s="46"/>
      <c r="C7" s="46"/>
      <c r="D7" s="46"/>
      <c r="E7" s="46"/>
      <c r="F7" s="46"/>
      <c r="G7" s="46"/>
      <c r="H7" s="47"/>
      <c r="I7" s="46"/>
      <c r="J7" s="47"/>
      <c r="K7" s="47"/>
      <c r="L7" s="47"/>
      <c r="M7" s="47"/>
      <c r="N7" s="48"/>
      <c r="O7" s="49">
        <v>57792</v>
      </c>
      <c r="P7" s="50"/>
      <c r="Q7" s="48"/>
    </row>
    <row r="8" spans="1:18" ht="30" customHeight="1" x14ac:dyDescent="0.25">
      <c r="A8" s="27">
        <v>57792</v>
      </c>
      <c r="B8" s="20" t="s">
        <v>38</v>
      </c>
      <c r="C8" s="23">
        <v>45084</v>
      </c>
      <c r="D8" s="24">
        <v>9</v>
      </c>
      <c r="E8" s="13">
        <f>(120.9*3500)*40%</f>
        <v>169260</v>
      </c>
      <c r="F8" s="13">
        <v>0</v>
      </c>
      <c r="G8" s="13">
        <f>ROUND(E8-F8,0)</f>
        <v>169260</v>
      </c>
      <c r="H8" s="54">
        <f>ROUND(G8*H6,0)</f>
        <v>30467</v>
      </c>
      <c r="I8" s="13">
        <f>G8+H8</f>
        <v>199727</v>
      </c>
      <c r="J8" s="13">
        <f>G8*$J$6</f>
        <v>1692.6000000000001</v>
      </c>
      <c r="K8" s="13">
        <f>G8*$K$6</f>
        <v>16926</v>
      </c>
      <c r="L8" s="13">
        <f>H8</f>
        <v>30467</v>
      </c>
      <c r="M8" s="13">
        <f>((0.9)*3500)*40%</f>
        <v>1260</v>
      </c>
      <c r="N8" s="26">
        <f>ROUND(I8-SUM(J8:M8),0)</f>
        <v>149381</v>
      </c>
      <c r="O8" s="1"/>
      <c r="P8" s="19">
        <v>149381</v>
      </c>
      <c r="Q8" s="28" t="s">
        <v>13</v>
      </c>
    </row>
    <row r="9" spans="1:18" ht="30" customHeight="1" x14ac:dyDescent="0.25">
      <c r="A9" s="27">
        <v>57792</v>
      </c>
      <c r="B9" s="20" t="s">
        <v>7</v>
      </c>
      <c r="C9" s="23">
        <v>45085</v>
      </c>
      <c r="D9" s="22">
        <v>9</v>
      </c>
      <c r="E9" s="54">
        <f>L8</f>
        <v>30467</v>
      </c>
      <c r="F9" s="13"/>
      <c r="G9" s="13"/>
      <c r="H9" s="13"/>
      <c r="I9" s="13"/>
      <c r="J9" s="13"/>
      <c r="K9" s="13"/>
      <c r="L9" s="13"/>
      <c r="M9" s="13"/>
      <c r="N9" s="26">
        <f>E9</f>
        <v>30467</v>
      </c>
      <c r="O9" s="1"/>
      <c r="P9" s="19">
        <v>30467</v>
      </c>
      <c r="Q9" s="28" t="s">
        <v>14</v>
      </c>
    </row>
    <row r="10" spans="1:18" ht="30" customHeight="1" x14ac:dyDescent="0.25">
      <c r="A10" s="45"/>
      <c r="B10" s="46"/>
      <c r="C10" s="46"/>
      <c r="D10" s="46"/>
      <c r="E10" s="46"/>
      <c r="F10" s="46"/>
      <c r="G10" s="46"/>
      <c r="H10" s="47"/>
      <c r="I10" s="46"/>
      <c r="J10" s="47"/>
      <c r="K10" s="47"/>
      <c r="L10" s="47"/>
      <c r="M10" s="47"/>
      <c r="N10" s="48"/>
      <c r="O10" s="49">
        <f>A11</f>
        <v>57563</v>
      </c>
      <c r="P10" s="50">
        <v>0</v>
      </c>
      <c r="Q10" s="48"/>
      <c r="R10" s="55">
        <f>SUM(N8:N9)-SUM(P8:P9)</f>
        <v>0</v>
      </c>
    </row>
    <row r="11" spans="1:18" ht="30" customHeight="1" x14ac:dyDescent="0.25">
      <c r="A11" s="27">
        <v>57563</v>
      </c>
      <c r="B11" s="20" t="s">
        <v>39</v>
      </c>
      <c r="C11" s="23">
        <v>45072</v>
      </c>
      <c r="D11" s="22">
        <v>7</v>
      </c>
      <c r="E11" s="13">
        <v>111000</v>
      </c>
      <c r="F11" s="13">
        <v>0</v>
      </c>
      <c r="G11" s="13">
        <v>111000</v>
      </c>
      <c r="H11" s="54">
        <v>19980</v>
      </c>
      <c r="I11" s="13">
        <v>130980</v>
      </c>
      <c r="J11" s="13">
        <v>1110</v>
      </c>
      <c r="K11" s="13">
        <v>11100</v>
      </c>
      <c r="L11" s="13">
        <v>19980</v>
      </c>
      <c r="M11" s="13">
        <v>0</v>
      </c>
      <c r="N11" s="26">
        <v>98790</v>
      </c>
      <c r="O11" s="1"/>
      <c r="P11" s="19">
        <v>98790</v>
      </c>
      <c r="Q11" s="28" t="s">
        <v>3</v>
      </c>
    </row>
    <row r="12" spans="1:18" ht="30" customHeight="1" x14ac:dyDescent="0.25">
      <c r="A12" s="27">
        <v>57563</v>
      </c>
      <c r="B12" s="20" t="s">
        <v>7</v>
      </c>
      <c r="C12" s="23">
        <v>45073</v>
      </c>
      <c r="D12" s="22">
        <v>7</v>
      </c>
      <c r="E12" s="54">
        <f>L11</f>
        <v>19980</v>
      </c>
      <c r="F12" s="13"/>
      <c r="G12" s="13"/>
      <c r="H12" s="13"/>
      <c r="I12" s="13"/>
      <c r="J12" s="13"/>
      <c r="K12" s="13"/>
      <c r="L12" s="13"/>
      <c r="M12" s="13"/>
      <c r="N12" s="26">
        <f>E12</f>
        <v>19980</v>
      </c>
      <c r="O12" s="1"/>
      <c r="P12" s="19">
        <v>19980</v>
      </c>
      <c r="Q12" s="28" t="s">
        <v>15</v>
      </c>
    </row>
    <row r="13" spans="1:18" ht="30" customHeight="1" x14ac:dyDescent="0.25">
      <c r="A13" s="27"/>
      <c r="B13" s="20"/>
      <c r="C13" s="23"/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40"/>
      <c r="P13" s="11"/>
      <c r="Q13" s="28"/>
    </row>
    <row r="14" spans="1:18" ht="30" customHeight="1" x14ac:dyDescent="0.25">
      <c r="A14" s="45"/>
      <c r="B14" s="46"/>
      <c r="C14" s="46"/>
      <c r="D14" s="46"/>
      <c r="E14" s="46"/>
      <c r="F14" s="46"/>
      <c r="G14" s="46"/>
      <c r="H14" s="47"/>
      <c r="I14" s="46"/>
      <c r="J14" s="47"/>
      <c r="K14" s="47"/>
      <c r="L14" s="47"/>
      <c r="M14" s="47"/>
      <c r="N14" s="48"/>
      <c r="O14" s="49">
        <f>A15</f>
        <v>57562</v>
      </c>
      <c r="P14" s="50"/>
      <c r="Q14" s="48"/>
      <c r="R14" s="55">
        <f>SUM(N12:N13)-SUM(P12:P13)</f>
        <v>0</v>
      </c>
    </row>
    <row r="15" spans="1:18" ht="30" customHeight="1" x14ac:dyDescent="0.25">
      <c r="A15" s="27">
        <v>57562</v>
      </c>
      <c r="B15" s="20" t="s">
        <v>40</v>
      </c>
      <c r="C15" s="23">
        <v>45072</v>
      </c>
      <c r="D15" s="22">
        <v>4</v>
      </c>
      <c r="E15" s="13">
        <v>189420.00000000003</v>
      </c>
      <c r="F15" s="13">
        <v>0</v>
      </c>
      <c r="G15" s="13">
        <v>189420</v>
      </c>
      <c r="H15" s="54">
        <v>34096</v>
      </c>
      <c r="I15" s="13">
        <v>223516</v>
      </c>
      <c r="J15" s="13">
        <v>1894.2</v>
      </c>
      <c r="K15" s="13">
        <v>18942</v>
      </c>
      <c r="L15" s="13">
        <v>34096</v>
      </c>
      <c r="M15" s="13">
        <v>2240.0000000000323</v>
      </c>
      <c r="N15" s="26">
        <v>166344</v>
      </c>
      <c r="O15" s="1"/>
      <c r="P15" s="19">
        <v>166344</v>
      </c>
      <c r="Q15" s="28" t="s">
        <v>4</v>
      </c>
    </row>
    <row r="16" spans="1:18" ht="30" customHeight="1" x14ac:dyDescent="0.25">
      <c r="A16" s="27">
        <v>57562</v>
      </c>
      <c r="B16" s="20" t="s">
        <v>7</v>
      </c>
      <c r="C16" s="23">
        <v>45073</v>
      </c>
      <c r="D16" s="22">
        <v>4</v>
      </c>
      <c r="E16" s="54">
        <f>L15</f>
        <v>34096</v>
      </c>
      <c r="F16" s="13"/>
      <c r="G16" s="13"/>
      <c r="H16" s="13"/>
      <c r="I16" s="13"/>
      <c r="J16" s="13"/>
      <c r="K16" s="13"/>
      <c r="L16" s="13"/>
      <c r="M16" s="13"/>
      <c r="N16" s="26">
        <f>E16</f>
        <v>34096</v>
      </c>
      <c r="O16" s="1"/>
      <c r="P16" s="19">
        <v>34096</v>
      </c>
      <c r="Q16" s="28" t="s">
        <v>16</v>
      </c>
    </row>
    <row r="17" spans="1:18" ht="30" customHeight="1" x14ac:dyDescent="0.25">
      <c r="A17" s="27"/>
      <c r="B17" s="20"/>
      <c r="C17" s="23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"/>
      <c r="P17" s="11"/>
      <c r="Q17" s="28"/>
    </row>
    <row r="18" spans="1:18" ht="30" customHeight="1" x14ac:dyDescent="0.25">
      <c r="A18" s="45"/>
      <c r="B18" s="46"/>
      <c r="C18" s="46"/>
      <c r="D18" s="46"/>
      <c r="E18" s="46"/>
      <c r="F18" s="46"/>
      <c r="G18" s="46"/>
      <c r="H18" s="47"/>
      <c r="I18" s="46"/>
      <c r="J18" s="47"/>
      <c r="K18" s="47"/>
      <c r="L18" s="47"/>
      <c r="M18" s="47"/>
      <c r="N18" s="48"/>
      <c r="O18" s="49">
        <f>A19</f>
        <v>57561</v>
      </c>
      <c r="P18" s="50"/>
      <c r="Q18" s="48"/>
      <c r="R18" s="55">
        <f>SUM(N16:N17)-SUM(P16:P17)</f>
        <v>0</v>
      </c>
    </row>
    <row r="19" spans="1:18" ht="30" customHeight="1" x14ac:dyDescent="0.25">
      <c r="A19" s="27">
        <v>57561</v>
      </c>
      <c r="B19" s="20" t="s">
        <v>41</v>
      </c>
      <c r="C19" s="23">
        <v>45072</v>
      </c>
      <c r="D19" s="22">
        <v>6</v>
      </c>
      <c r="E19" s="13">
        <v>183400</v>
      </c>
      <c r="F19" s="13">
        <v>0</v>
      </c>
      <c r="G19" s="13">
        <v>183400</v>
      </c>
      <c r="H19" s="54">
        <v>33012</v>
      </c>
      <c r="I19" s="13">
        <v>216412</v>
      </c>
      <c r="J19" s="13">
        <v>1834</v>
      </c>
      <c r="K19" s="13">
        <v>18340</v>
      </c>
      <c r="L19" s="13">
        <v>33012</v>
      </c>
      <c r="M19" s="13">
        <v>15400</v>
      </c>
      <c r="N19" s="26">
        <v>147826</v>
      </c>
      <c r="O19" s="1"/>
      <c r="P19" s="19">
        <v>147826</v>
      </c>
      <c r="Q19" s="28" t="s">
        <v>5</v>
      </c>
    </row>
    <row r="20" spans="1:18" ht="30" customHeight="1" x14ac:dyDescent="0.25">
      <c r="A20" s="27">
        <v>57561</v>
      </c>
      <c r="B20" s="20" t="s">
        <v>7</v>
      </c>
      <c r="C20" s="23">
        <v>45073</v>
      </c>
      <c r="D20" s="22">
        <v>6</v>
      </c>
      <c r="E20" s="54">
        <f>L19</f>
        <v>33012</v>
      </c>
      <c r="F20" s="13"/>
      <c r="G20" s="13"/>
      <c r="H20" s="13"/>
      <c r="I20" s="13"/>
      <c r="J20" s="13"/>
      <c r="K20" s="13"/>
      <c r="L20" s="13"/>
      <c r="M20" s="13"/>
      <c r="N20" s="26">
        <f>E20</f>
        <v>33012</v>
      </c>
      <c r="O20" s="1"/>
      <c r="P20" s="19">
        <v>33012</v>
      </c>
      <c r="Q20" s="28" t="s">
        <v>17</v>
      </c>
    </row>
    <row r="21" spans="1:18" ht="30" customHeight="1" x14ac:dyDescent="0.25">
      <c r="A21" s="27"/>
      <c r="B21" s="20"/>
      <c r="C21" s="23"/>
      <c r="D21" s="22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"/>
      <c r="P21" s="11"/>
      <c r="Q21" s="28"/>
    </row>
    <row r="22" spans="1:18" ht="30" customHeight="1" x14ac:dyDescent="0.25">
      <c r="A22" s="45"/>
      <c r="B22" s="46"/>
      <c r="C22" s="46"/>
      <c r="D22" s="46"/>
      <c r="E22" s="46"/>
      <c r="F22" s="46"/>
      <c r="G22" s="46"/>
      <c r="H22" s="47"/>
      <c r="I22" s="46"/>
      <c r="J22" s="47"/>
      <c r="K22" s="47"/>
      <c r="L22" s="47"/>
      <c r="M22" s="47"/>
      <c r="N22" s="48"/>
      <c r="O22" s="49">
        <f>A23</f>
        <v>57560</v>
      </c>
      <c r="P22" s="50"/>
      <c r="Q22" s="48"/>
      <c r="R22" s="55">
        <f>SUM(N20:N21)-SUM(P20:P21)</f>
        <v>0</v>
      </c>
    </row>
    <row r="23" spans="1:18" ht="30" customHeight="1" x14ac:dyDescent="0.25">
      <c r="A23" s="27">
        <v>57560</v>
      </c>
      <c r="B23" s="20" t="s">
        <v>42</v>
      </c>
      <c r="C23" s="23">
        <v>45072</v>
      </c>
      <c r="D23" s="22">
        <v>8</v>
      </c>
      <c r="E23" s="13">
        <v>156520</v>
      </c>
      <c r="F23" s="13">
        <v>0</v>
      </c>
      <c r="G23" s="13">
        <v>156520</v>
      </c>
      <c r="H23" s="54">
        <v>28174</v>
      </c>
      <c r="I23" s="13">
        <v>184694</v>
      </c>
      <c r="J23" s="13">
        <v>1565.2</v>
      </c>
      <c r="K23" s="13">
        <v>15652</v>
      </c>
      <c r="L23" s="13">
        <v>28174</v>
      </c>
      <c r="M23" s="13">
        <v>0</v>
      </c>
      <c r="N23" s="26">
        <v>139303</v>
      </c>
      <c r="O23" s="1"/>
      <c r="P23" s="19">
        <v>139303</v>
      </c>
      <c r="Q23" s="28" t="s">
        <v>6</v>
      </c>
    </row>
    <row r="24" spans="1:18" ht="30" customHeight="1" x14ac:dyDescent="0.25">
      <c r="A24" s="27">
        <v>57560</v>
      </c>
      <c r="B24" s="20" t="s">
        <v>7</v>
      </c>
      <c r="C24" s="23">
        <v>45101</v>
      </c>
      <c r="D24" s="22">
        <v>8</v>
      </c>
      <c r="E24" s="54">
        <v>28174</v>
      </c>
      <c r="F24" s="13"/>
      <c r="G24" s="13"/>
      <c r="H24" s="13"/>
      <c r="I24" s="13"/>
      <c r="J24" s="13"/>
      <c r="K24" s="13"/>
      <c r="L24" s="13"/>
      <c r="M24" s="13"/>
      <c r="N24" s="26">
        <v>28174</v>
      </c>
      <c r="O24" s="1"/>
      <c r="P24" s="19">
        <v>28174</v>
      </c>
      <c r="Q24" s="28" t="s">
        <v>8</v>
      </c>
    </row>
    <row r="25" spans="1:18" ht="30" customHeight="1" x14ac:dyDescent="0.25">
      <c r="A25" s="27"/>
      <c r="B25" s="20"/>
      <c r="C25" s="23"/>
      <c r="D25" s="2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"/>
      <c r="P25" s="11"/>
      <c r="Q25" s="28"/>
    </row>
    <row r="26" spans="1:18" ht="30" customHeight="1" x14ac:dyDescent="0.25">
      <c r="A26" s="45"/>
      <c r="B26" s="46"/>
      <c r="C26" s="46"/>
      <c r="D26" s="46"/>
      <c r="E26" s="46"/>
      <c r="F26" s="46"/>
      <c r="G26" s="46"/>
      <c r="H26" s="47"/>
      <c r="I26" s="46"/>
      <c r="J26" s="47"/>
      <c r="K26" s="47"/>
      <c r="L26" s="47"/>
      <c r="M26" s="47"/>
      <c r="N26" s="48"/>
      <c r="O26" s="49">
        <f>A27</f>
        <v>57559</v>
      </c>
      <c r="P26" s="50"/>
      <c r="Q26" s="48"/>
      <c r="R26" s="55">
        <f>SUM(N24:N25)-SUM(P24:P25)</f>
        <v>0</v>
      </c>
    </row>
    <row r="27" spans="1:18" ht="30" customHeight="1" x14ac:dyDescent="0.25">
      <c r="A27" s="27">
        <v>57559</v>
      </c>
      <c r="B27" s="20" t="s">
        <v>43</v>
      </c>
      <c r="C27" s="23">
        <v>45072</v>
      </c>
      <c r="D27" s="22">
        <v>3</v>
      </c>
      <c r="E27" s="13">
        <v>189420.00000000003</v>
      </c>
      <c r="F27" s="13">
        <v>0</v>
      </c>
      <c r="G27" s="13">
        <v>189420</v>
      </c>
      <c r="H27" s="54">
        <v>34096</v>
      </c>
      <c r="I27" s="13">
        <v>223516</v>
      </c>
      <c r="J27" s="13">
        <v>1894.2</v>
      </c>
      <c r="K27" s="13">
        <v>18942</v>
      </c>
      <c r="L27" s="13">
        <v>34096</v>
      </c>
      <c r="M27" s="13">
        <v>21420.000000000015</v>
      </c>
      <c r="N27" s="26">
        <v>147164</v>
      </c>
      <c r="O27" s="1"/>
      <c r="P27" s="19">
        <v>147164</v>
      </c>
      <c r="Q27" s="28" t="s">
        <v>9</v>
      </c>
    </row>
    <row r="28" spans="1:18" ht="30" customHeight="1" x14ac:dyDescent="0.25">
      <c r="A28" s="27">
        <v>57559</v>
      </c>
      <c r="B28" s="20" t="s">
        <v>7</v>
      </c>
      <c r="C28" s="23">
        <v>45101</v>
      </c>
      <c r="D28" s="22">
        <v>3</v>
      </c>
      <c r="E28" s="54">
        <v>34096</v>
      </c>
      <c r="F28" s="13"/>
      <c r="G28" s="13"/>
      <c r="H28" s="13"/>
      <c r="I28" s="13"/>
      <c r="J28" s="13"/>
      <c r="K28" s="13"/>
      <c r="L28" s="13"/>
      <c r="M28" s="13"/>
      <c r="N28" s="26">
        <v>34096</v>
      </c>
      <c r="O28" s="1"/>
      <c r="P28" s="19">
        <v>34096</v>
      </c>
      <c r="Q28" s="28" t="s">
        <v>10</v>
      </c>
    </row>
    <row r="29" spans="1:18" ht="30" customHeight="1" x14ac:dyDescent="0.25">
      <c r="A29" s="27"/>
      <c r="B29" s="20"/>
      <c r="C29" s="23"/>
      <c r="D29" s="22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"/>
      <c r="P29" s="11"/>
      <c r="Q29" s="28"/>
    </row>
    <row r="30" spans="1:18" ht="30" customHeight="1" x14ac:dyDescent="0.25">
      <c r="A30" s="27"/>
      <c r="B30" s="20"/>
      <c r="C30" s="21"/>
      <c r="D30" s="2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"/>
      <c r="P30" s="11"/>
      <c r="Q30" s="28"/>
    </row>
    <row r="31" spans="1:18" ht="30" customHeight="1" x14ac:dyDescent="0.25">
      <c r="A31" s="45"/>
      <c r="B31" s="46"/>
      <c r="C31" s="46"/>
      <c r="D31" s="46"/>
      <c r="E31" s="46"/>
      <c r="F31" s="46"/>
      <c r="G31" s="46"/>
      <c r="H31" s="47"/>
      <c r="I31" s="46"/>
      <c r="J31" s="47"/>
      <c r="K31" s="47"/>
      <c r="L31" s="47"/>
      <c r="M31" s="47"/>
      <c r="N31" s="48"/>
      <c r="O31" s="49">
        <f>A32</f>
        <v>57558</v>
      </c>
      <c r="P31" s="50"/>
      <c r="Q31" s="48"/>
      <c r="R31" s="55">
        <f>SUM(N29:N30)-SUM(P29:P30)</f>
        <v>0</v>
      </c>
    </row>
    <row r="32" spans="1:18" ht="30" customHeight="1" x14ac:dyDescent="0.25">
      <c r="A32" s="27">
        <v>57558</v>
      </c>
      <c r="B32" s="20" t="s">
        <v>44</v>
      </c>
      <c r="C32" s="21">
        <v>45072</v>
      </c>
      <c r="D32" s="22">
        <v>5</v>
      </c>
      <c r="E32" s="13">
        <v>176820</v>
      </c>
      <c r="F32" s="13">
        <v>0</v>
      </c>
      <c r="G32" s="13">
        <v>176820</v>
      </c>
      <c r="H32" s="54">
        <v>31828</v>
      </c>
      <c r="I32" s="13">
        <v>208648</v>
      </c>
      <c r="J32" s="13">
        <v>1768.2</v>
      </c>
      <c r="K32" s="13">
        <v>17682</v>
      </c>
      <c r="L32" s="13">
        <v>31828</v>
      </c>
      <c r="M32" s="13">
        <v>8819.9999999999964</v>
      </c>
      <c r="N32" s="26">
        <v>148550</v>
      </c>
      <c r="O32" s="1"/>
      <c r="P32" s="19">
        <v>148550</v>
      </c>
      <c r="Q32" s="28" t="s">
        <v>12</v>
      </c>
    </row>
    <row r="33" spans="1:18" ht="30" customHeight="1" x14ac:dyDescent="0.25">
      <c r="A33" s="27">
        <v>57558</v>
      </c>
      <c r="B33" s="20" t="s">
        <v>7</v>
      </c>
      <c r="C33" s="21">
        <v>45073</v>
      </c>
      <c r="D33" s="22">
        <v>5</v>
      </c>
      <c r="E33" s="54">
        <f>L32</f>
        <v>31828</v>
      </c>
      <c r="F33" s="13"/>
      <c r="G33" s="13"/>
      <c r="H33" s="13"/>
      <c r="I33" s="13"/>
      <c r="J33" s="13"/>
      <c r="K33" s="13"/>
      <c r="L33" s="13"/>
      <c r="M33" s="13"/>
      <c r="N33" s="26">
        <f>E33</f>
        <v>31828</v>
      </c>
      <c r="O33" s="1"/>
      <c r="P33" s="19">
        <v>31828</v>
      </c>
      <c r="Q33" s="29" t="s">
        <v>11</v>
      </c>
    </row>
    <row r="34" spans="1:18" ht="30" customHeight="1" x14ac:dyDescent="0.25">
      <c r="A34" s="27"/>
      <c r="B34" s="20"/>
      <c r="C34" s="21"/>
      <c r="D34" s="22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"/>
      <c r="P34" s="11"/>
      <c r="Q34" s="28"/>
    </row>
    <row r="35" spans="1:18" ht="30" customHeight="1" x14ac:dyDescent="0.25">
      <c r="A35" s="27"/>
      <c r="B35" s="20"/>
      <c r="C35" s="21"/>
      <c r="D35" s="22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"/>
      <c r="P35" s="11"/>
      <c r="Q35" s="28"/>
    </row>
    <row r="36" spans="1:18" ht="30" customHeight="1" x14ac:dyDescent="0.2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41"/>
      <c r="P36" s="11"/>
      <c r="Q36" s="14"/>
    </row>
    <row r="37" spans="1:18" ht="30" customHeight="1" thickBot="1" x14ac:dyDescent="0.3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12"/>
      <c r="P37" s="31"/>
      <c r="Q37" s="33"/>
      <c r="R37" s="55"/>
    </row>
    <row r="38" spans="1:18" ht="30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6"/>
      <c r="K38" s="36"/>
      <c r="L38" s="36"/>
      <c r="M38" s="36"/>
      <c r="N38" s="44"/>
      <c r="O38" s="42"/>
      <c r="P38" s="37"/>
      <c r="Q38" s="44"/>
    </row>
    <row r="39" spans="1:18" ht="30" customHeight="1" x14ac:dyDescent="0.25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41"/>
      <c r="P39" s="11"/>
      <c r="Q39" s="14"/>
    </row>
    <row r="40" spans="1:18" ht="30" customHeight="1" x14ac:dyDescent="0.25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41"/>
      <c r="P40" s="38"/>
      <c r="Q40" s="30"/>
    </row>
    <row r="41" spans="1:18" ht="30" customHeight="1" thickBot="1" x14ac:dyDescent="0.3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7"/>
      <c r="O41" s="43"/>
      <c r="P41" s="16"/>
      <c r="Q41" s="17"/>
    </row>
    <row r="44" spans="1:18" ht="30" customHeight="1" x14ac:dyDescent="0.25">
      <c r="K44" s="55"/>
    </row>
    <row r="45" spans="1:18" ht="30" customHeight="1" x14ac:dyDescent="0.25">
      <c r="K45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Swapnil Dahiphale</cp:lastModifiedBy>
  <cp:lastPrinted>2022-06-10T14:20:18Z</cp:lastPrinted>
  <dcterms:created xsi:type="dcterms:W3CDTF">2022-06-10T14:11:52Z</dcterms:created>
  <dcterms:modified xsi:type="dcterms:W3CDTF">2025-05-27T07:34:07Z</dcterms:modified>
</cp:coreProperties>
</file>