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Updated Data\Updated Data\"/>
    </mc:Choice>
  </mc:AlternateContent>
  <xr:revisionPtr revIDLastSave="0" documentId="13_ncr:1_{04259DF2-6E78-4DF2-BA98-754A2FDCF87F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" i="1" l="1"/>
  <c r="L50" i="1"/>
  <c r="M50" i="1"/>
  <c r="N50" i="1"/>
  <c r="O50" i="1"/>
  <c r="P50" i="1"/>
  <c r="H34" i="1" l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S50" i="1"/>
  <c r="L56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8" i="1"/>
  <c r="R7" i="1"/>
  <c r="J34" i="1" l="1"/>
  <c r="Q34" i="1" s="1"/>
  <c r="J41" i="1"/>
  <c r="Q41" i="1" s="1"/>
  <c r="J40" i="1"/>
  <c r="Q40" i="1" s="1"/>
  <c r="J39" i="1"/>
  <c r="Q39" i="1" s="1"/>
  <c r="J38" i="1"/>
  <c r="Q38" i="1" s="1"/>
  <c r="J37" i="1"/>
  <c r="Q37" i="1" s="1"/>
  <c r="J36" i="1"/>
  <c r="Q36" i="1" s="1"/>
  <c r="J35" i="1"/>
  <c r="Q35" i="1" s="1"/>
  <c r="J33" i="1"/>
  <c r="Q33" i="1" s="1"/>
  <c r="J32" i="1"/>
  <c r="Q32" i="1" s="1"/>
  <c r="J31" i="1"/>
  <c r="Q31" i="1" s="1"/>
  <c r="J30" i="1"/>
  <c r="Q30" i="1" s="1"/>
  <c r="J29" i="1"/>
  <c r="Q29" i="1" s="1"/>
  <c r="J28" i="1"/>
  <c r="Q28" i="1" s="1"/>
  <c r="J27" i="1"/>
  <c r="Q27" i="1" s="1"/>
  <c r="J26" i="1"/>
  <c r="Q26" i="1" s="1"/>
  <c r="J25" i="1"/>
  <c r="Q25" i="1" s="1"/>
  <c r="J24" i="1"/>
  <c r="Q24" i="1" s="1"/>
  <c r="J23" i="1"/>
  <c r="Q23" i="1" s="1"/>
  <c r="J22" i="1"/>
  <c r="Q22" i="1" s="1"/>
  <c r="J21" i="1"/>
  <c r="Q21" i="1" s="1"/>
  <c r="J20" i="1"/>
  <c r="Q20" i="1" s="1"/>
  <c r="J19" i="1"/>
  <c r="Q19" i="1" s="1"/>
  <c r="J18" i="1"/>
  <c r="Q18" i="1" s="1"/>
  <c r="J14" i="1"/>
  <c r="Q14" i="1" s="1"/>
  <c r="J11" i="1"/>
  <c r="Q11" i="1" s="1"/>
  <c r="J15" i="1"/>
  <c r="Q15" i="1" s="1"/>
  <c r="J13" i="1"/>
  <c r="J17" i="1"/>
  <c r="J10" i="1"/>
  <c r="Q10" i="1" s="1"/>
  <c r="J9" i="1"/>
  <c r="Q9" i="1" s="1"/>
  <c r="J16" i="1"/>
  <c r="Q16" i="1" s="1"/>
  <c r="J12" i="1"/>
  <c r="Q12" i="1" s="1"/>
  <c r="Q13" i="1" l="1"/>
  <c r="Q17" i="1"/>
  <c r="I8" i="1"/>
  <c r="J8" i="1" l="1"/>
  <c r="Q8" i="1" l="1"/>
  <c r="Q50" i="1" s="1"/>
  <c r="L57" i="1" s="1"/>
  <c r="J50" i="1"/>
  <c r="S52" i="1" l="1"/>
  <c r="L58" i="1" s="1"/>
</calcChain>
</file>

<file path=xl/sharedStrings.xml><?xml version="1.0" encoding="utf-8"?>
<sst xmlns="http://schemas.openxmlformats.org/spreadsheetml/2006/main" count="78" uniqueCount="43">
  <si>
    <t>Amount</t>
  </si>
  <si>
    <t>UTR</t>
  </si>
  <si>
    <t>Boundary wall work</t>
  </si>
  <si>
    <t>HOLD</t>
  </si>
  <si>
    <t>Amaron Construction Pvt Ltd</t>
  </si>
  <si>
    <t>01-02-2024 NEFT/AXISP00467401399/RIUP23/4558/AMARON CONSTRUCTIO/ICIC0000436 50000.00</t>
  </si>
  <si>
    <t>03-02-2024 NEFT/AXISP00468072145/RIUP23/4583/AMARON CONSTRUCTIO/ICIC0000436 100000.00</t>
  </si>
  <si>
    <t>07-02-2024 NEFT/AXISP00469363284/RIUP23/4622/AMARON CONSTRUCTIO/ICIC0000436 ₹ 1,00,000.00</t>
  </si>
  <si>
    <t>15-02-2024 NEFT/AXISP00471739438/RIUP23/4692/AMARON CONSTRUCTIO/ICIC0000436 150000.00</t>
  </si>
  <si>
    <t>23-02-2024 NEFT/AXISP00473458151/RIUP23/4821/AMARON CONSTRUCTIO/ICIC0000436 200000.00</t>
  </si>
  <si>
    <t>RMC</t>
  </si>
  <si>
    <t>Qty</t>
  </si>
  <si>
    <t>Rate</t>
  </si>
  <si>
    <t>2569*</t>
  </si>
  <si>
    <t>Bills Amount</t>
  </si>
  <si>
    <t>Balance</t>
  </si>
  <si>
    <t>16-03-2024 NEFT/AXISP00481545999/RIUP23/5153/AMARON CONSTRUCTIO/ICIC0000436 250000.00</t>
  </si>
  <si>
    <t>30-03-2024 NEFT/AXISP00486493288/RIUP23/5302/AMARON CONSTRUCTIO/ICIC0000436 339440.00</t>
  </si>
  <si>
    <t>Updated On 11-06-2024</t>
  </si>
  <si>
    <t>Total paid</t>
  </si>
  <si>
    <t>Balance Payable</t>
  </si>
  <si>
    <t>Total Paid</t>
  </si>
  <si>
    <t>Subcontractor:</t>
  </si>
  <si>
    <t>State:</t>
  </si>
  <si>
    <t>District:</t>
  </si>
  <si>
    <t>Block: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</si>
  <si>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</si>
  <si>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</si>
  <si>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</si>
  <si>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</si>
  <si>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</si>
  <si>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</si>
  <si>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</si>
  <si>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</si>
  <si>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</si>
  <si>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</si>
  <si>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</si>
  <si>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</si>
  <si>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</si>
  <si>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</si>
  <si>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</si>
  <si>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</si>
  <si>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 xml:space="preserve"> common village RMC Boundary wall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</si>
</sst>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15" fontId="3" fillId="2" borderId="8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164" fontId="5" fillId="2" borderId="0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4" fontId="3" fillId="2" borderId="16" xfId="1" applyNumberFormat="1" applyFont="1" applyFill="1" applyBorder="1" applyAlignment="1">
      <alignment vertical="center"/>
    </xf>
    <xf numFmtId="0" fontId="5" fillId="2" borderId="1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164" fontId="5" fillId="2" borderId="16" xfId="1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164" fontId="5" fillId="2" borderId="8" xfId="1" applyNumberFormat="1" applyFont="1" applyFill="1" applyBorder="1" applyAlignment="1">
      <alignment vertical="center"/>
    </xf>
    <xf numFmtId="164" fontId="5" fillId="2" borderId="9" xfId="1" applyNumberFormat="1" applyFont="1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3" fillId="3" borderId="17" xfId="0" applyFont="1" applyFill="1" applyBorder="1" applyAlignment="1">
      <alignment horizontal="center" vertical="center" wrapText="1"/>
    </xf>
    <xf numFmtId="15" fontId="3" fillId="3" borderId="17" xfId="0" applyNumberFormat="1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164" fontId="3" fillId="3" borderId="17" xfId="1" applyNumberFormat="1" applyFont="1" applyFill="1" applyBorder="1" applyAlignment="1">
      <alignment vertical="center"/>
    </xf>
    <xf numFmtId="0" fontId="5" fillId="4" borderId="17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3" fillId="2" borderId="18" xfId="0" applyFont="1" applyFill="1" applyBorder="1" applyAlignment="1">
      <alignment horizontal="center" vertical="center"/>
    </xf>
    <xf numFmtId="164" fontId="3" fillId="2" borderId="18" xfId="1" applyNumberFormat="1" applyFont="1" applyFill="1" applyBorder="1" applyAlignment="1">
      <alignment horizontal="right" vertical="center"/>
    </xf>
    <xf numFmtId="164" fontId="3" fillId="2" borderId="18" xfId="1" applyNumberFormat="1" applyFont="1" applyFill="1" applyBorder="1" applyAlignment="1">
      <alignment vertical="center"/>
    </xf>
    <xf numFmtId="0" fontId="5" fillId="2" borderId="18" xfId="0" applyFont="1" applyFill="1" applyBorder="1" applyAlignment="1">
      <alignment horizontal="center" vertical="center" wrapText="1"/>
    </xf>
    <xf numFmtId="164" fontId="5" fillId="2" borderId="16" xfId="1" applyNumberFormat="1" applyFon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/>
    <xf numFmtId="0" fontId="0" fillId="0" borderId="0" xfId="0" applyFont="1"/>
    <xf numFmtId="0" fontId="6" fillId="2" borderId="16" xfId="0" applyFont="1" applyFill="1" applyBorder="1" applyAlignment="1">
      <alignment vertical="center"/>
    </xf>
    <xf numFmtId="0" fontId="6" fillId="2" borderId="16" xfId="0" applyFont="1" applyFill="1" applyBorder="1" applyAlignment="1">
      <alignment horizontal="center" vertical="center" wrapText="1"/>
    </xf>
    <xf numFmtId="14" fontId="6" fillId="2" borderId="16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164" fontId="8" fillId="2" borderId="16" xfId="1" applyNumberFormat="1" applyFont="1" applyFill="1" applyBorder="1" applyAlignment="1">
      <alignment horizontal="center" vertical="center"/>
    </xf>
    <xf numFmtId="164" fontId="7" fillId="2" borderId="6" xfId="1" applyNumberFormat="1" applyFont="1" applyFill="1" applyBorder="1" applyAlignment="1">
      <alignment horizontal="center" vertical="center"/>
    </xf>
    <xf numFmtId="164" fontId="7" fillId="2" borderId="15" xfId="1" applyNumberFormat="1" applyFont="1" applyFill="1" applyBorder="1" applyAlignment="1">
      <alignment horizontal="center" vertical="center"/>
    </xf>
    <xf numFmtId="164" fontId="7" fillId="2" borderId="1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7" fillId="2" borderId="3" xfId="1" applyNumberFormat="1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7" fillId="2" borderId="5" xfId="1" applyNumberFormat="1" applyFont="1" applyFill="1" applyBorder="1" applyAlignment="1">
      <alignment horizontal="center" vertical="center"/>
    </xf>
    <xf numFmtId="164" fontId="7" fillId="2" borderId="14" xfId="1" applyNumberFormat="1" applyFont="1" applyFill="1" applyBorder="1" applyAlignment="1">
      <alignment horizontal="center" vertical="center"/>
    </xf>
    <xf numFmtId="164" fontId="7" fillId="2" borderId="13" xfId="1" applyNumberFormat="1" applyFont="1" applyFill="1" applyBorder="1" applyAlignment="1">
      <alignment horizontal="center" vertical="center"/>
    </xf>
    <xf numFmtId="164" fontId="7" fillId="2" borderId="4" xfId="1" applyNumberFormat="1" applyFont="1" applyFill="1" applyBorder="1" applyAlignment="1">
      <alignment horizontal="center" vertical="center"/>
    </xf>
    <xf numFmtId="164" fontId="7" fillId="2" borderId="7" xfId="1" applyNumberFormat="1" applyFont="1" applyFill="1" applyBorder="1" applyAlignment="1">
      <alignment horizontal="center" vertical="center"/>
    </xf>
    <xf numFmtId="164" fontId="7" fillId="2" borderId="10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4"/>
  <sheetViews>
    <sheetView tabSelected="1" zoomScale="85" zoomScaleNormal="85" workbookViewId="0">
      <selection activeCell="B41" sqref="B41"/>
    </sheetView>
  </sheetViews>
  <sheetFormatPr defaultColWidth="9" defaultRowHeight="24.9" customHeight="1" x14ac:dyDescent="0.3"/>
  <cols>
    <col min="1" max="1" width="9" style="3"/>
    <col min="2" max="2" width="30" style="3" customWidth="1"/>
    <col min="3" max="3" width="13.44140625" style="3" bestFit="1" customWidth="1"/>
    <col min="4" max="4" width="11.5546875" style="3" bestFit="1" customWidth="1"/>
    <col min="5" max="5" width="13.33203125" style="3" bestFit="1" customWidth="1"/>
    <col min="6" max="8" width="13.33203125" style="3" customWidth="1"/>
    <col min="9" max="9" width="14.6640625" style="13" customWidth="1"/>
    <col min="10" max="10" width="14.109375" style="13" bestFit="1" customWidth="1"/>
    <col min="11" max="11" width="10.6640625" style="3" bestFit="1" customWidth="1"/>
    <col min="12" max="12" width="13.6640625" style="3" customWidth="1"/>
    <col min="13" max="13" width="15" style="3" customWidth="1"/>
    <col min="14" max="14" width="14.88671875" style="3" bestFit="1" customWidth="1"/>
    <col min="15" max="15" width="14.44140625" style="3" bestFit="1" customWidth="1"/>
    <col min="16" max="17" width="14.88671875" style="3" customWidth="1"/>
    <col min="18" max="18" width="10.5546875" style="3" bestFit="1" customWidth="1"/>
    <col min="19" max="19" width="17.5546875" style="3" customWidth="1"/>
    <col min="20" max="20" width="105.88671875" style="3" customWidth="1"/>
    <col min="21" max="16384" width="9" style="3"/>
  </cols>
  <sheetData>
    <row r="1" spans="1:20" ht="24.9" customHeight="1" x14ac:dyDescent="0.3">
      <c r="A1" s="45" t="s">
        <v>22</v>
      </c>
      <c r="B1" s="2" t="s">
        <v>4</v>
      </c>
      <c r="E1" s="4"/>
      <c r="F1" s="4"/>
      <c r="G1" s="4"/>
      <c r="H1" s="4"/>
      <c r="I1" s="5"/>
      <c r="J1" s="5"/>
    </row>
    <row r="2" spans="1:20" ht="24.9" customHeight="1" x14ac:dyDescent="0.3">
      <c r="A2" s="45" t="s">
        <v>23</v>
      </c>
      <c r="B2" s="46" t="s">
        <v>26</v>
      </c>
      <c r="C2" s="6"/>
      <c r="D2" s="6" t="s">
        <v>4</v>
      </c>
      <c r="I2" s="14" t="s">
        <v>2</v>
      </c>
      <c r="J2" s="15"/>
      <c r="K2" s="44" t="s">
        <v>10</v>
      </c>
      <c r="L2" s="7"/>
      <c r="M2" s="7"/>
      <c r="N2" s="7"/>
      <c r="O2" s="7"/>
      <c r="P2" s="7"/>
      <c r="Q2" s="7"/>
      <c r="R2" s="7"/>
    </row>
    <row r="3" spans="1:20" ht="24.9" customHeight="1" thickBot="1" x14ac:dyDescent="0.35">
      <c r="A3" s="45" t="s">
        <v>24</v>
      </c>
      <c r="B3" s="46" t="s">
        <v>27</v>
      </c>
      <c r="C3" s="6"/>
      <c r="D3" s="6"/>
      <c r="I3" s="14"/>
      <c r="J3" s="15"/>
      <c r="K3" s="44"/>
      <c r="L3" s="7"/>
      <c r="M3" s="7"/>
      <c r="N3" s="7"/>
      <c r="O3" s="7"/>
      <c r="P3" s="7"/>
      <c r="Q3" s="7"/>
      <c r="R3" s="7"/>
    </row>
    <row r="4" spans="1:20" ht="24.9" customHeight="1" thickBot="1" x14ac:dyDescent="0.35">
      <c r="A4" s="45" t="s">
        <v>25</v>
      </c>
      <c r="B4" s="46" t="s">
        <v>27</v>
      </c>
      <c r="C4" s="8"/>
      <c r="D4" s="8"/>
      <c r="E4" s="8"/>
      <c r="F4" s="7"/>
      <c r="G4" s="7"/>
      <c r="H4" s="7"/>
      <c r="I4" s="9"/>
      <c r="J4" s="9"/>
      <c r="K4" s="7"/>
      <c r="L4" s="7"/>
      <c r="M4" s="7"/>
      <c r="N4" s="7"/>
      <c r="R4" s="43">
        <v>45496</v>
      </c>
      <c r="S4" s="10"/>
      <c r="T4" s="10"/>
    </row>
    <row r="5" spans="1:20" ht="24.9" customHeight="1" x14ac:dyDescent="0.3">
      <c r="A5" s="47" t="s">
        <v>28</v>
      </c>
      <c r="B5" s="48" t="s">
        <v>29</v>
      </c>
      <c r="C5" s="49" t="s">
        <v>30</v>
      </c>
      <c r="D5" s="50" t="s">
        <v>31</v>
      </c>
      <c r="E5" s="48" t="s">
        <v>32</v>
      </c>
      <c r="F5" s="24" t="s">
        <v>11</v>
      </c>
      <c r="G5" s="24" t="s">
        <v>12</v>
      </c>
      <c r="H5" s="50" t="s">
        <v>33</v>
      </c>
      <c r="I5" s="51" t="s">
        <v>34</v>
      </c>
      <c r="J5" s="25" t="s">
        <v>0</v>
      </c>
      <c r="K5" s="48" t="s">
        <v>35</v>
      </c>
      <c r="L5" s="48" t="s">
        <v>36</v>
      </c>
      <c r="M5" s="48" t="s">
        <v>37</v>
      </c>
      <c r="N5" s="48" t="s">
        <v>38</v>
      </c>
      <c r="O5" s="18" t="s">
        <v>39</v>
      </c>
      <c r="P5" s="18" t="s">
        <v>3</v>
      </c>
      <c r="Q5" s="18" t="s">
        <v>40</v>
      </c>
      <c r="R5" s="18"/>
      <c r="S5" s="48" t="s">
        <v>41</v>
      </c>
      <c r="T5" s="48" t="s">
        <v>1</v>
      </c>
    </row>
    <row r="6" spans="1:20" ht="24.9" customHeight="1" thickBot="1" x14ac:dyDescent="0.35">
      <c r="A6" s="35"/>
      <c r="B6" s="12"/>
      <c r="C6" s="12"/>
      <c r="D6" s="12"/>
      <c r="E6" s="12"/>
      <c r="F6" s="12"/>
      <c r="G6" s="12"/>
      <c r="H6" s="12"/>
      <c r="I6" s="12"/>
      <c r="J6" s="12"/>
      <c r="K6" s="36">
        <v>0.01</v>
      </c>
      <c r="L6" s="36">
        <v>0.05</v>
      </c>
      <c r="M6" s="36">
        <v>0.1</v>
      </c>
      <c r="N6" s="36">
        <v>0.1</v>
      </c>
      <c r="O6" s="12"/>
      <c r="P6" s="12"/>
      <c r="Q6" s="12"/>
      <c r="R6" s="23"/>
      <c r="S6" s="12"/>
      <c r="T6" s="12"/>
    </row>
    <row r="7" spans="1:20" s="16" customFormat="1" ht="24.9" customHeight="1" x14ac:dyDescent="0.3">
      <c r="A7" s="29"/>
      <c r="B7" s="30"/>
      <c r="C7" s="31"/>
      <c r="D7" s="32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4">
        <f>A8</f>
        <v>62072</v>
      </c>
      <c r="S7" s="33"/>
      <c r="T7" s="29"/>
    </row>
    <row r="8" spans="1:20" ht="24.9" customHeight="1" x14ac:dyDescent="0.3">
      <c r="A8" s="26">
        <v>62072</v>
      </c>
      <c r="B8" s="19" t="s">
        <v>42</v>
      </c>
      <c r="C8" s="1">
        <v>45324</v>
      </c>
      <c r="D8" s="20">
        <v>2417</v>
      </c>
      <c r="E8" s="11">
        <v>22400</v>
      </c>
      <c r="F8" s="11">
        <v>7</v>
      </c>
      <c r="G8" s="11">
        <v>3200</v>
      </c>
      <c r="H8" s="11">
        <f>F8*G8</f>
        <v>22400</v>
      </c>
      <c r="I8" s="11">
        <f>ROUND(H8*18%,)</f>
        <v>4032</v>
      </c>
      <c r="J8" s="11">
        <f>H8+I8</f>
        <v>26432</v>
      </c>
      <c r="K8" s="11">
        <v>0</v>
      </c>
      <c r="L8" s="11">
        <v>0</v>
      </c>
      <c r="M8" s="11">
        <v>0</v>
      </c>
      <c r="N8" s="11">
        <v>0</v>
      </c>
      <c r="O8" s="11"/>
      <c r="P8" s="11"/>
      <c r="Q8" s="11">
        <f>ROUND(J8-SUM(K8:P8),)</f>
        <v>26432</v>
      </c>
      <c r="R8" s="21"/>
      <c r="S8" s="11">
        <v>50000</v>
      </c>
      <c r="T8" s="22" t="s">
        <v>5</v>
      </c>
    </row>
    <row r="9" spans="1:20" ht="24.9" customHeight="1" x14ac:dyDescent="0.3">
      <c r="A9" s="26">
        <v>62072</v>
      </c>
      <c r="B9" s="19" t="s">
        <v>42</v>
      </c>
      <c r="C9" s="1">
        <v>45324</v>
      </c>
      <c r="D9" s="20">
        <v>2418</v>
      </c>
      <c r="E9" s="11">
        <v>22400</v>
      </c>
      <c r="F9" s="11">
        <v>7</v>
      </c>
      <c r="G9" s="11">
        <v>3200</v>
      </c>
      <c r="H9" s="11">
        <f t="shared" ref="H9:H18" si="0">F9*G9</f>
        <v>22400</v>
      </c>
      <c r="I9" s="11">
        <f t="shared" ref="I9:I41" si="1">ROUND(H9*18%,)</f>
        <v>4032</v>
      </c>
      <c r="J9" s="11">
        <f t="shared" ref="J9:J18" si="2">H9+I9</f>
        <v>26432</v>
      </c>
      <c r="K9" s="11">
        <v>0</v>
      </c>
      <c r="L9" s="11">
        <v>0</v>
      </c>
      <c r="M9" s="11">
        <v>0</v>
      </c>
      <c r="N9" s="11">
        <v>0</v>
      </c>
      <c r="O9" s="11"/>
      <c r="P9" s="11"/>
      <c r="Q9" s="11">
        <f t="shared" ref="Q9:Q18" si="3">ROUND(J9-SUM(K9:P9),)</f>
        <v>26432</v>
      </c>
      <c r="R9" s="21"/>
      <c r="S9" s="11">
        <v>100000</v>
      </c>
      <c r="T9" s="22" t="s">
        <v>6</v>
      </c>
    </row>
    <row r="10" spans="1:20" ht="24.9" customHeight="1" x14ac:dyDescent="0.3">
      <c r="A10" s="26">
        <v>62072</v>
      </c>
      <c r="B10" s="19" t="s">
        <v>42</v>
      </c>
      <c r="C10" s="1">
        <v>45325</v>
      </c>
      <c r="D10" s="20">
        <v>2437</v>
      </c>
      <c r="E10" s="11">
        <v>22400</v>
      </c>
      <c r="F10" s="11">
        <v>7</v>
      </c>
      <c r="G10" s="11">
        <v>3200</v>
      </c>
      <c r="H10" s="11">
        <f t="shared" si="0"/>
        <v>22400</v>
      </c>
      <c r="I10" s="11">
        <f t="shared" si="1"/>
        <v>4032</v>
      </c>
      <c r="J10" s="11">
        <f t="shared" si="2"/>
        <v>26432</v>
      </c>
      <c r="K10" s="11">
        <v>0</v>
      </c>
      <c r="L10" s="11">
        <v>0</v>
      </c>
      <c r="M10" s="11">
        <v>0</v>
      </c>
      <c r="N10" s="11">
        <v>0</v>
      </c>
      <c r="O10" s="11"/>
      <c r="P10" s="11"/>
      <c r="Q10" s="11">
        <f t="shared" si="3"/>
        <v>26432</v>
      </c>
      <c r="R10" s="21"/>
      <c r="S10" s="11">
        <v>100000</v>
      </c>
      <c r="T10" s="22" t="s">
        <v>7</v>
      </c>
    </row>
    <row r="11" spans="1:20" ht="24.9" customHeight="1" x14ac:dyDescent="0.3">
      <c r="A11" s="26">
        <v>62072</v>
      </c>
      <c r="B11" s="19" t="s">
        <v>42</v>
      </c>
      <c r="C11" s="1">
        <v>45326</v>
      </c>
      <c r="D11" s="20">
        <v>2439</v>
      </c>
      <c r="E11" s="11">
        <v>22400</v>
      </c>
      <c r="F11" s="11">
        <v>7</v>
      </c>
      <c r="G11" s="11">
        <v>3200</v>
      </c>
      <c r="H11" s="11">
        <f t="shared" si="0"/>
        <v>22400</v>
      </c>
      <c r="I11" s="11">
        <f t="shared" si="1"/>
        <v>4032</v>
      </c>
      <c r="J11" s="11">
        <f t="shared" si="2"/>
        <v>26432</v>
      </c>
      <c r="K11" s="11">
        <v>0</v>
      </c>
      <c r="L11" s="11">
        <v>0</v>
      </c>
      <c r="M11" s="11">
        <v>0</v>
      </c>
      <c r="N11" s="11">
        <v>0</v>
      </c>
      <c r="O11" s="11"/>
      <c r="P11" s="11"/>
      <c r="Q11" s="11">
        <f t="shared" si="3"/>
        <v>26432</v>
      </c>
      <c r="R11" s="21"/>
      <c r="S11" s="11">
        <v>150000</v>
      </c>
      <c r="T11" s="22" t="s">
        <v>8</v>
      </c>
    </row>
    <row r="12" spans="1:20" ht="24.9" customHeight="1" x14ac:dyDescent="0.3">
      <c r="A12" s="26">
        <v>62072</v>
      </c>
      <c r="B12" s="19" t="s">
        <v>42</v>
      </c>
      <c r="C12" s="1">
        <v>45327</v>
      </c>
      <c r="D12" s="20">
        <v>2441</v>
      </c>
      <c r="E12" s="11">
        <v>22400</v>
      </c>
      <c r="F12" s="11">
        <v>7</v>
      </c>
      <c r="G12" s="11">
        <v>3200</v>
      </c>
      <c r="H12" s="11">
        <f t="shared" si="0"/>
        <v>22400</v>
      </c>
      <c r="I12" s="11">
        <f t="shared" si="1"/>
        <v>4032</v>
      </c>
      <c r="J12" s="11">
        <f t="shared" si="2"/>
        <v>26432</v>
      </c>
      <c r="K12" s="11">
        <v>0</v>
      </c>
      <c r="L12" s="11">
        <v>0</v>
      </c>
      <c r="M12" s="11">
        <v>0</v>
      </c>
      <c r="N12" s="11">
        <v>0</v>
      </c>
      <c r="O12" s="11"/>
      <c r="P12" s="11"/>
      <c r="Q12" s="11">
        <f t="shared" si="3"/>
        <v>26432</v>
      </c>
      <c r="R12" s="21"/>
      <c r="S12" s="11">
        <v>200000</v>
      </c>
      <c r="T12" s="22" t="s">
        <v>9</v>
      </c>
    </row>
    <row r="13" spans="1:20" ht="24.9" customHeight="1" x14ac:dyDescent="0.3">
      <c r="A13" s="26">
        <v>62072</v>
      </c>
      <c r="B13" s="19" t="s">
        <v>42</v>
      </c>
      <c r="C13" s="1">
        <v>45327</v>
      </c>
      <c r="D13" s="20">
        <v>2442</v>
      </c>
      <c r="E13" s="11">
        <v>22400</v>
      </c>
      <c r="F13" s="11">
        <v>7</v>
      </c>
      <c r="G13" s="11">
        <v>3200</v>
      </c>
      <c r="H13" s="11">
        <f t="shared" si="0"/>
        <v>22400</v>
      </c>
      <c r="I13" s="11">
        <f t="shared" si="1"/>
        <v>4032</v>
      </c>
      <c r="J13" s="11">
        <f t="shared" si="2"/>
        <v>26432</v>
      </c>
      <c r="K13" s="11">
        <v>0</v>
      </c>
      <c r="L13" s="11">
        <v>0</v>
      </c>
      <c r="M13" s="11">
        <v>0</v>
      </c>
      <c r="N13" s="11">
        <v>0</v>
      </c>
      <c r="O13" s="11"/>
      <c r="P13" s="11"/>
      <c r="Q13" s="11">
        <f t="shared" si="3"/>
        <v>26432</v>
      </c>
      <c r="R13" s="21"/>
      <c r="S13" s="11">
        <v>250000</v>
      </c>
      <c r="T13" s="22" t="s">
        <v>16</v>
      </c>
    </row>
    <row r="14" spans="1:20" ht="24.9" customHeight="1" x14ac:dyDescent="0.3">
      <c r="A14" s="26">
        <v>62072</v>
      </c>
      <c r="B14" s="19" t="s">
        <v>42</v>
      </c>
      <c r="C14" s="1">
        <v>45328</v>
      </c>
      <c r="D14" s="20">
        <v>2450</v>
      </c>
      <c r="E14" s="11">
        <v>22400</v>
      </c>
      <c r="F14" s="11">
        <v>7</v>
      </c>
      <c r="G14" s="11">
        <v>3200</v>
      </c>
      <c r="H14" s="11">
        <f t="shared" si="0"/>
        <v>22400</v>
      </c>
      <c r="I14" s="11">
        <f t="shared" si="1"/>
        <v>4032</v>
      </c>
      <c r="J14" s="11">
        <f t="shared" si="2"/>
        <v>26432</v>
      </c>
      <c r="K14" s="11">
        <v>0</v>
      </c>
      <c r="L14" s="11">
        <v>0</v>
      </c>
      <c r="M14" s="11">
        <v>0</v>
      </c>
      <c r="N14" s="11">
        <v>0</v>
      </c>
      <c r="O14" s="11"/>
      <c r="P14" s="11"/>
      <c r="Q14" s="11">
        <f t="shared" si="3"/>
        <v>26432</v>
      </c>
      <c r="R14" s="21"/>
      <c r="S14" s="11">
        <v>339440</v>
      </c>
      <c r="T14" s="22" t="s">
        <v>17</v>
      </c>
    </row>
    <row r="15" spans="1:20" ht="24.9" customHeight="1" x14ac:dyDescent="0.3">
      <c r="A15" s="26">
        <v>62072</v>
      </c>
      <c r="B15" s="19" t="s">
        <v>42</v>
      </c>
      <c r="C15" s="1">
        <v>45328</v>
      </c>
      <c r="D15" s="20">
        <v>2451</v>
      </c>
      <c r="E15" s="11">
        <v>22400</v>
      </c>
      <c r="F15" s="11">
        <v>7</v>
      </c>
      <c r="G15" s="11">
        <v>3200</v>
      </c>
      <c r="H15" s="11">
        <f t="shared" si="0"/>
        <v>22400</v>
      </c>
      <c r="I15" s="11">
        <f t="shared" si="1"/>
        <v>4032</v>
      </c>
      <c r="J15" s="11">
        <f t="shared" si="2"/>
        <v>26432</v>
      </c>
      <c r="K15" s="11">
        <v>0</v>
      </c>
      <c r="L15" s="11">
        <v>0</v>
      </c>
      <c r="M15" s="11">
        <v>0</v>
      </c>
      <c r="N15" s="11">
        <v>0</v>
      </c>
      <c r="O15" s="11"/>
      <c r="P15" s="11"/>
      <c r="Q15" s="11">
        <f t="shared" si="3"/>
        <v>26432</v>
      </c>
      <c r="R15" s="21"/>
      <c r="S15" s="11"/>
      <c r="T15" s="22"/>
    </row>
    <row r="16" spans="1:20" ht="24.9" customHeight="1" x14ac:dyDescent="0.3">
      <c r="A16" s="26">
        <v>62072</v>
      </c>
      <c r="B16" s="19" t="s">
        <v>42</v>
      </c>
      <c r="C16" s="1">
        <v>45329</v>
      </c>
      <c r="D16" s="20">
        <v>2464</v>
      </c>
      <c r="E16" s="11">
        <v>22400</v>
      </c>
      <c r="F16" s="11">
        <v>7</v>
      </c>
      <c r="G16" s="11">
        <v>3200</v>
      </c>
      <c r="H16" s="11">
        <f t="shared" si="0"/>
        <v>22400</v>
      </c>
      <c r="I16" s="11">
        <f t="shared" si="1"/>
        <v>4032</v>
      </c>
      <c r="J16" s="11">
        <f t="shared" si="2"/>
        <v>26432</v>
      </c>
      <c r="K16" s="11">
        <v>0</v>
      </c>
      <c r="L16" s="11">
        <v>0</v>
      </c>
      <c r="M16" s="11">
        <v>0</v>
      </c>
      <c r="N16" s="11">
        <v>0</v>
      </c>
      <c r="O16" s="11"/>
      <c r="P16" s="11"/>
      <c r="Q16" s="11">
        <f t="shared" si="3"/>
        <v>26432</v>
      </c>
      <c r="R16" s="21"/>
      <c r="S16" s="11"/>
      <c r="T16" s="22"/>
    </row>
    <row r="17" spans="1:20" ht="24.9" customHeight="1" x14ac:dyDescent="0.3">
      <c r="A17" s="26">
        <v>62072</v>
      </c>
      <c r="B17" s="19" t="s">
        <v>42</v>
      </c>
      <c r="C17" s="1">
        <v>45329</v>
      </c>
      <c r="D17" s="20">
        <v>2465</v>
      </c>
      <c r="E17" s="11">
        <v>22400</v>
      </c>
      <c r="F17" s="11">
        <v>7</v>
      </c>
      <c r="G17" s="11">
        <v>3200</v>
      </c>
      <c r="H17" s="11">
        <f t="shared" si="0"/>
        <v>22400</v>
      </c>
      <c r="I17" s="11">
        <f t="shared" si="1"/>
        <v>4032</v>
      </c>
      <c r="J17" s="11">
        <f t="shared" si="2"/>
        <v>26432</v>
      </c>
      <c r="K17" s="11">
        <v>0</v>
      </c>
      <c r="L17" s="11">
        <v>0</v>
      </c>
      <c r="M17" s="11">
        <v>0</v>
      </c>
      <c r="N17" s="11">
        <v>0</v>
      </c>
      <c r="O17" s="11"/>
      <c r="P17" s="11"/>
      <c r="Q17" s="11">
        <f t="shared" si="3"/>
        <v>26432</v>
      </c>
      <c r="R17" s="21"/>
      <c r="S17" s="11"/>
      <c r="T17" s="22"/>
    </row>
    <row r="18" spans="1:20" ht="24.9" customHeight="1" x14ac:dyDescent="0.3">
      <c r="A18" s="26">
        <v>62072</v>
      </c>
      <c r="B18" s="19" t="s">
        <v>42</v>
      </c>
      <c r="C18" s="1">
        <v>45329</v>
      </c>
      <c r="D18" s="20">
        <v>2466</v>
      </c>
      <c r="E18" s="11">
        <v>22400</v>
      </c>
      <c r="F18" s="11">
        <v>7</v>
      </c>
      <c r="G18" s="11">
        <v>3200</v>
      </c>
      <c r="H18" s="11">
        <f t="shared" si="0"/>
        <v>22400</v>
      </c>
      <c r="I18" s="11">
        <f t="shared" si="1"/>
        <v>4032</v>
      </c>
      <c r="J18" s="11">
        <f t="shared" si="2"/>
        <v>26432</v>
      </c>
      <c r="K18" s="11">
        <v>0</v>
      </c>
      <c r="L18" s="11">
        <v>0</v>
      </c>
      <c r="M18" s="11">
        <v>0</v>
      </c>
      <c r="N18" s="11">
        <v>0</v>
      </c>
      <c r="O18" s="11"/>
      <c r="P18" s="11"/>
      <c r="Q18" s="11">
        <f t="shared" si="3"/>
        <v>26432</v>
      </c>
      <c r="R18" s="21"/>
      <c r="S18" s="11"/>
      <c r="T18" s="22"/>
    </row>
    <row r="19" spans="1:20" ht="24.9" customHeight="1" x14ac:dyDescent="0.3">
      <c r="A19" s="26">
        <v>62072</v>
      </c>
      <c r="B19" s="19" t="s">
        <v>42</v>
      </c>
      <c r="C19" s="1">
        <v>45331</v>
      </c>
      <c r="D19" s="20">
        <v>2469</v>
      </c>
      <c r="E19" s="11">
        <v>22400</v>
      </c>
      <c r="F19" s="11">
        <v>7</v>
      </c>
      <c r="G19" s="11">
        <v>3200</v>
      </c>
      <c r="H19" s="11">
        <f t="shared" ref="H19:H33" si="4">F19*G19</f>
        <v>22400</v>
      </c>
      <c r="I19" s="11">
        <f t="shared" si="1"/>
        <v>4032</v>
      </c>
      <c r="J19" s="11">
        <f t="shared" ref="J19:J33" si="5">H19+I19</f>
        <v>26432</v>
      </c>
      <c r="K19" s="11">
        <v>0</v>
      </c>
      <c r="L19" s="11">
        <v>0</v>
      </c>
      <c r="M19" s="11">
        <v>0</v>
      </c>
      <c r="N19" s="11">
        <v>0</v>
      </c>
      <c r="O19" s="11"/>
      <c r="P19" s="11"/>
      <c r="Q19" s="11">
        <f t="shared" ref="Q19:Q33" si="6">ROUND(J19-SUM(K19:P19),)</f>
        <v>26432</v>
      </c>
      <c r="R19" s="21"/>
      <c r="S19" s="11"/>
      <c r="T19" s="22"/>
    </row>
    <row r="20" spans="1:20" ht="24.9" customHeight="1" x14ac:dyDescent="0.3">
      <c r="A20" s="26">
        <v>62072</v>
      </c>
      <c r="B20" s="19" t="s">
        <v>42</v>
      </c>
      <c r="C20" s="1">
        <v>45331</v>
      </c>
      <c r="D20" s="20">
        <v>2470</v>
      </c>
      <c r="E20" s="11">
        <v>22400</v>
      </c>
      <c r="F20" s="11">
        <v>7</v>
      </c>
      <c r="G20" s="11">
        <v>3200</v>
      </c>
      <c r="H20" s="11">
        <f t="shared" si="4"/>
        <v>22400</v>
      </c>
      <c r="I20" s="11">
        <f t="shared" si="1"/>
        <v>4032</v>
      </c>
      <c r="J20" s="11">
        <f t="shared" si="5"/>
        <v>26432</v>
      </c>
      <c r="K20" s="11">
        <v>0</v>
      </c>
      <c r="L20" s="11">
        <v>0</v>
      </c>
      <c r="M20" s="11">
        <v>0</v>
      </c>
      <c r="N20" s="11">
        <v>0</v>
      </c>
      <c r="O20" s="11"/>
      <c r="P20" s="11"/>
      <c r="Q20" s="11">
        <f t="shared" si="6"/>
        <v>26432</v>
      </c>
      <c r="R20" s="21"/>
      <c r="S20" s="11"/>
      <c r="T20" s="22"/>
    </row>
    <row r="21" spans="1:20" ht="24.9" customHeight="1" x14ac:dyDescent="0.3">
      <c r="A21" s="26">
        <v>62072</v>
      </c>
      <c r="B21" s="19" t="s">
        <v>42</v>
      </c>
      <c r="C21" s="1">
        <v>45331</v>
      </c>
      <c r="D21" s="20">
        <v>2471</v>
      </c>
      <c r="E21" s="11">
        <v>22400</v>
      </c>
      <c r="F21" s="11">
        <v>7</v>
      </c>
      <c r="G21" s="11">
        <v>3200</v>
      </c>
      <c r="H21" s="11">
        <f t="shared" si="4"/>
        <v>22400</v>
      </c>
      <c r="I21" s="11">
        <f t="shared" si="1"/>
        <v>4032</v>
      </c>
      <c r="J21" s="11">
        <f t="shared" si="5"/>
        <v>26432</v>
      </c>
      <c r="K21" s="11">
        <v>0</v>
      </c>
      <c r="L21" s="11">
        <v>0</v>
      </c>
      <c r="M21" s="11">
        <v>0</v>
      </c>
      <c r="N21" s="11">
        <v>0</v>
      </c>
      <c r="O21" s="11"/>
      <c r="P21" s="11"/>
      <c r="Q21" s="11">
        <f t="shared" si="6"/>
        <v>26432</v>
      </c>
      <c r="R21" s="21"/>
      <c r="S21" s="11"/>
      <c r="T21" s="22"/>
    </row>
    <row r="22" spans="1:20" ht="24.9" customHeight="1" x14ac:dyDescent="0.3">
      <c r="A22" s="26">
        <v>62072</v>
      </c>
      <c r="B22" s="19" t="s">
        <v>42</v>
      </c>
      <c r="C22" s="1">
        <v>45331</v>
      </c>
      <c r="D22" s="20">
        <v>2472</v>
      </c>
      <c r="E22" s="11">
        <v>22400</v>
      </c>
      <c r="F22" s="11">
        <v>7</v>
      </c>
      <c r="G22" s="11">
        <v>3200</v>
      </c>
      <c r="H22" s="11">
        <f t="shared" si="4"/>
        <v>22400</v>
      </c>
      <c r="I22" s="11">
        <f t="shared" si="1"/>
        <v>4032</v>
      </c>
      <c r="J22" s="11">
        <f t="shared" si="5"/>
        <v>26432</v>
      </c>
      <c r="K22" s="11">
        <v>0</v>
      </c>
      <c r="L22" s="11">
        <v>0</v>
      </c>
      <c r="M22" s="11">
        <v>0</v>
      </c>
      <c r="N22" s="11">
        <v>0</v>
      </c>
      <c r="O22" s="11"/>
      <c r="P22" s="11"/>
      <c r="Q22" s="11">
        <f t="shared" si="6"/>
        <v>26432</v>
      </c>
      <c r="R22" s="21"/>
      <c r="S22" s="11"/>
      <c r="T22" s="22"/>
    </row>
    <row r="23" spans="1:20" ht="24.9" customHeight="1" x14ac:dyDescent="0.3">
      <c r="A23" s="26">
        <v>62072</v>
      </c>
      <c r="B23" s="19" t="s">
        <v>42</v>
      </c>
      <c r="C23" s="1">
        <v>45332</v>
      </c>
      <c r="D23" s="20">
        <v>2492</v>
      </c>
      <c r="E23" s="11">
        <v>22400</v>
      </c>
      <c r="F23" s="11">
        <v>7</v>
      </c>
      <c r="G23" s="11">
        <v>3200</v>
      </c>
      <c r="H23" s="11">
        <f t="shared" si="4"/>
        <v>22400</v>
      </c>
      <c r="I23" s="11">
        <f t="shared" si="1"/>
        <v>4032</v>
      </c>
      <c r="J23" s="11">
        <f t="shared" si="5"/>
        <v>26432</v>
      </c>
      <c r="K23" s="11">
        <v>0</v>
      </c>
      <c r="L23" s="11">
        <v>0</v>
      </c>
      <c r="M23" s="11">
        <v>0</v>
      </c>
      <c r="N23" s="11">
        <v>0</v>
      </c>
      <c r="O23" s="11"/>
      <c r="P23" s="11"/>
      <c r="Q23" s="11">
        <f t="shared" si="6"/>
        <v>26432</v>
      </c>
      <c r="R23" s="21"/>
      <c r="S23" s="11"/>
      <c r="T23" s="22"/>
    </row>
    <row r="24" spans="1:20" ht="24.9" customHeight="1" x14ac:dyDescent="0.3">
      <c r="A24" s="26">
        <v>62072</v>
      </c>
      <c r="B24" s="19" t="s">
        <v>42</v>
      </c>
      <c r="C24" s="1">
        <v>45332</v>
      </c>
      <c r="D24" s="20">
        <v>2493</v>
      </c>
      <c r="E24" s="11">
        <v>22400</v>
      </c>
      <c r="F24" s="11">
        <v>7</v>
      </c>
      <c r="G24" s="11">
        <v>3200</v>
      </c>
      <c r="H24" s="11">
        <f t="shared" si="4"/>
        <v>22400</v>
      </c>
      <c r="I24" s="11">
        <f t="shared" si="1"/>
        <v>4032</v>
      </c>
      <c r="J24" s="11">
        <f t="shared" si="5"/>
        <v>26432</v>
      </c>
      <c r="K24" s="11">
        <v>0</v>
      </c>
      <c r="L24" s="11">
        <v>0</v>
      </c>
      <c r="M24" s="11">
        <v>0</v>
      </c>
      <c r="N24" s="11">
        <v>0</v>
      </c>
      <c r="O24" s="11"/>
      <c r="P24" s="11"/>
      <c r="Q24" s="11">
        <f t="shared" si="6"/>
        <v>26432</v>
      </c>
      <c r="R24" s="21"/>
      <c r="S24" s="11"/>
      <c r="T24" s="22"/>
    </row>
    <row r="25" spans="1:20" ht="24.9" customHeight="1" x14ac:dyDescent="0.3">
      <c r="A25" s="26">
        <v>62072</v>
      </c>
      <c r="B25" s="19" t="s">
        <v>42</v>
      </c>
      <c r="C25" s="1">
        <v>45332</v>
      </c>
      <c r="D25" s="20">
        <v>2494</v>
      </c>
      <c r="E25" s="11">
        <v>22400</v>
      </c>
      <c r="F25" s="11">
        <v>7</v>
      </c>
      <c r="G25" s="11">
        <v>3200</v>
      </c>
      <c r="H25" s="11">
        <f t="shared" si="4"/>
        <v>22400</v>
      </c>
      <c r="I25" s="11">
        <f t="shared" si="1"/>
        <v>4032</v>
      </c>
      <c r="J25" s="11">
        <f t="shared" si="5"/>
        <v>26432</v>
      </c>
      <c r="K25" s="11">
        <v>0</v>
      </c>
      <c r="L25" s="11">
        <v>0</v>
      </c>
      <c r="M25" s="11">
        <v>0</v>
      </c>
      <c r="N25" s="11">
        <v>0</v>
      </c>
      <c r="O25" s="11"/>
      <c r="P25" s="11"/>
      <c r="Q25" s="11">
        <f t="shared" si="6"/>
        <v>26432</v>
      </c>
      <c r="R25" s="21"/>
      <c r="S25" s="11"/>
      <c r="T25" s="22"/>
    </row>
    <row r="26" spans="1:20" ht="24.9" customHeight="1" x14ac:dyDescent="0.3">
      <c r="A26" s="26">
        <v>62072</v>
      </c>
      <c r="B26" s="19" t="s">
        <v>42</v>
      </c>
      <c r="C26" s="1">
        <v>45332</v>
      </c>
      <c r="D26" s="20">
        <v>2495</v>
      </c>
      <c r="E26" s="11">
        <v>22400</v>
      </c>
      <c r="F26" s="11">
        <v>7</v>
      </c>
      <c r="G26" s="11">
        <v>3200</v>
      </c>
      <c r="H26" s="11">
        <f t="shared" si="4"/>
        <v>22400</v>
      </c>
      <c r="I26" s="11">
        <f t="shared" si="1"/>
        <v>4032</v>
      </c>
      <c r="J26" s="11">
        <f t="shared" si="5"/>
        <v>26432</v>
      </c>
      <c r="K26" s="11">
        <v>0</v>
      </c>
      <c r="L26" s="11">
        <v>0</v>
      </c>
      <c r="M26" s="11">
        <v>0</v>
      </c>
      <c r="N26" s="11">
        <v>0</v>
      </c>
      <c r="O26" s="11"/>
      <c r="P26" s="11"/>
      <c r="Q26" s="11">
        <f t="shared" si="6"/>
        <v>26432</v>
      </c>
      <c r="R26" s="21"/>
      <c r="S26" s="11"/>
      <c r="T26" s="22"/>
    </row>
    <row r="27" spans="1:20" ht="24.9" customHeight="1" x14ac:dyDescent="0.3">
      <c r="A27" s="26">
        <v>62072</v>
      </c>
      <c r="B27" s="19" t="s">
        <v>42</v>
      </c>
      <c r="C27" s="1">
        <v>45333</v>
      </c>
      <c r="D27" s="20">
        <v>2504</v>
      </c>
      <c r="E27" s="11">
        <v>22400</v>
      </c>
      <c r="F27" s="11">
        <v>7</v>
      </c>
      <c r="G27" s="11">
        <v>3200</v>
      </c>
      <c r="H27" s="11">
        <f t="shared" si="4"/>
        <v>22400</v>
      </c>
      <c r="I27" s="11">
        <f t="shared" si="1"/>
        <v>4032</v>
      </c>
      <c r="J27" s="11">
        <f t="shared" si="5"/>
        <v>26432</v>
      </c>
      <c r="K27" s="11">
        <v>0</v>
      </c>
      <c r="L27" s="11">
        <v>0</v>
      </c>
      <c r="M27" s="11">
        <v>0</v>
      </c>
      <c r="N27" s="11">
        <v>0</v>
      </c>
      <c r="O27" s="11"/>
      <c r="P27" s="11"/>
      <c r="Q27" s="11">
        <f t="shared" si="6"/>
        <v>26432</v>
      </c>
      <c r="R27" s="21"/>
      <c r="S27" s="11"/>
      <c r="T27" s="22"/>
    </row>
    <row r="28" spans="1:20" ht="24.9" customHeight="1" x14ac:dyDescent="0.3">
      <c r="A28" s="26">
        <v>62072</v>
      </c>
      <c r="B28" s="19" t="s">
        <v>42</v>
      </c>
      <c r="C28" s="1">
        <v>45333</v>
      </c>
      <c r="D28" s="20">
        <v>2505</v>
      </c>
      <c r="E28" s="11">
        <v>22400</v>
      </c>
      <c r="F28" s="11">
        <v>7</v>
      </c>
      <c r="G28" s="11">
        <v>3200</v>
      </c>
      <c r="H28" s="11">
        <f t="shared" si="4"/>
        <v>22400</v>
      </c>
      <c r="I28" s="11">
        <f t="shared" si="1"/>
        <v>4032</v>
      </c>
      <c r="J28" s="11">
        <f t="shared" si="5"/>
        <v>26432</v>
      </c>
      <c r="K28" s="11">
        <v>0</v>
      </c>
      <c r="L28" s="11">
        <v>0</v>
      </c>
      <c r="M28" s="11">
        <v>0</v>
      </c>
      <c r="N28" s="11">
        <v>0</v>
      </c>
      <c r="O28" s="11"/>
      <c r="P28" s="11"/>
      <c r="Q28" s="11">
        <f t="shared" si="6"/>
        <v>26432</v>
      </c>
      <c r="R28" s="21"/>
      <c r="S28" s="11"/>
      <c r="T28" s="22"/>
    </row>
    <row r="29" spans="1:20" ht="24.9" customHeight="1" x14ac:dyDescent="0.3">
      <c r="A29" s="26">
        <v>62072</v>
      </c>
      <c r="B29" s="19" t="s">
        <v>42</v>
      </c>
      <c r="C29" s="1">
        <v>45334</v>
      </c>
      <c r="D29" s="20">
        <v>2506</v>
      </c>
      <c r="E29" s="11">
        <v>22400</v>
      </c>
      <c r="F29" s="11">
        <v>7</v>
      </c>
      <c r="G29" s="11">
        <v>3200</v>
      </c>
      <c r="H29" s="11">
        <f t="shared" si="4"/>
        <v>22400</v>
      </c>
      <c r="I29" s="11">
        <f t="shared" si="1"/>
        <v>4032</v>
      </c>
      <c r="J29" s="11">
        <f t="shared" si="5"/>
        <v>26432</v>
      </c>
      <c r="K29" s="11">
        <v>0</v>
      </c>
      <c r="L29" s="11">
        <v>0</v>
      </c>
      <c r="M29" s="11">
        <v>0</v>
      </c>
      <c r="N29" s="11">
        <v>0</v>
      </c>
      <c r="O29" s="11"/>
      <c r="P29" s="11"/>
      <c r="Q29" s="11">
        <f t="shared" si="6"/>
        <v>26432</v>
      </c>
      <c r="R29" s="21"/>
      <c r="S29" s="11"/>
      <c r="T29" s="22"/>
    </row>
    <row r="30" spans="1:20" ht="24.9" customHeight="1" x14ac:dyDescent="0.3">
      <c r="A30" s="26">
        <v>62072</v>
      </c>
      <c r="B30" s="19" t="s">
        <v>42</v>
      </c>
      <c r="C30" s="1">
        <v>45334</v>
      </c>
      <c r="D30" s="20">
        <v>2507</v>
      </c>
      <c r="E30" s="11">
        <v>22400</v>
      </c>
      <c r="F30" s="11">
        <v>7</v>
      </c>
      <c r="G30" s="11">
        <v>3200</v>
      </c>
      <c r="H30" s="11">
        <f t="shared" si="4"/>
        <v>22400</v>
      </c>
      <c r="I30" s="11">
        <f t="shared" si="1"/>
        <v>4032</v>
      </c>
      <c r="J30" s="11">
        <f t="shared" si="5"/>
        <v>26432</v>
      </c>
      <c r="K30" s="11">
        <v>0</v>
      </c>
      <c r="L30" s="11">
        <v>0</v>
      </c>
      <c r="M30" s="11">
        <v>0</v>
      </c>
      <c r="N30" s="11">
        <v>0</v>
      </c>
      <c r="O30" s="11"/>
      <c r="P30" s="11"/>
      <c r="Q30" s="11">
        <f t="shared" si="6"/>
        <v>26432</v>
      </c>
      <c r="R30" s="21"/>
      <c r="S30" s="11"/>
      <c r="T30" s="22"/>
    </row>
    <row r="31" spans="1:20" ht="24.9" customHeight="1" x14ac:dyDescent="0.3">
      <c r="A31" s="26">
        <v>62072</v>
      </c>
      <c r="B31" s="19" t="s">
        <v>42</v>
      </c>
      <c r="C31" s="1">
        <v>45335</v>
      </c>
      <c r="D31" s="20">
        <v>2517</v>
      </c>
      <c r="E31" s="11">
        <v>22400</v>
      </c>
      <c r="F31" s="11">
        <v>7</v>
      </c>
      <c r="G31" s="11">
        <v>3200</v>
      </c>
      <c r="H31" s="11">
        <f t="shared" si="4"/>
        <v>22400</v>
      </c>
      <c r="I31" s="11">
        <f t="shared" si="1"/>
        <v>4032</v>
      </c>
      <c r="J31" s="11">
        <f t="shared" si="5"/>
        <v>26432</v>
      </c>
      <c r="K31" s="11">
        <v>0</v>
      </c>
      <c r="L31" s="11">
        <v>0</v>
      </c>
      <c r="M31" s="11">
        <v>0</v>
      </c>
      <c r="N31" s="11">
        <v>0</v>
      </c>
      <c r="O31" s="11"/>
      <c r="P31" s="11"/>
      <c r="Q31" s="11">
        <f t="shared" si="6"/>
        <v>26432</v>
      </c>
      <c r="R31" s="21"/>
      <c r="S31" s="11"/>
      <c r="T31" s="22"/>
    </row>
    <row r="32" spans="1:20" ht="24.9" customHeight="1" x14ac:dyDescent="0.3">
      <c r="A32" s="26">
        <v>62072</v>
      </c>
      <c r="B32" s="19" t="s">
        <v>42</v>
      </c>
      <c r="C32" s="1">
        <v>45335</v>
      </c>
      <c r="D32" s="20">
        <v>2518</v>
      </c>
      <c r="E32" s="11">
        <v>22400</v>
      </c>
      <c r="F32" s="11">
        <v>7</v>
      </c>
      <c r="G32" s="11">
        <v>3200</v>
      </c>
      <c r="H32" s="11">
        <f t="shared" si="4"/>
        <v>22400</v>
      </c>
      <c r="I32" s="11">
        <f t="shared" si="1"/>
        <v>4032</v>
      </c>
      <c r="J32" s="11">
        <f t="shared" si="5"/>
        <v>26432</v>
      </c>
      <c r="K32" s="11">
        <v>0</v>
      </c>
      <c r="L32" s="11">
        <v>0</v>
      </c>
      <c r="M32" s="11">
        <v>0</v>
      </c>
      <c r="N32" s="11">
        <v>0</v>
      </c>
      <c r="O32" s="11"/>
      <c r="P32" s="11"/>
      <c r="Q32" s="11">
        <f t="shared" si="6"/>
        <v>26432</v>
      </c>
      <c r="R32" s="21"/>
      <c r="S32" s="11"/>
      <c r="T32" s="22"/>
    </row>
    <row r="33" spans="1:20" ht="24.9" customHeight="1" x14ac:dyDescent="0.3">
      <c r="A33" s="26">
        <v>62072</v>
      </c>
      <c r="B33" s="19" t="s">
        <v>42</v>
      </c>
      <c r="C33" s="1">
        <v>45341</v>
      </c>
      <c r="D33" s="20">
        <v>2568</v>
      </c>
      <c r="E33" s="11">
        <v>22400</v>
      </c>
      <c r="F33" s="11">
        <v>7</v>
      </c>
      <c r="G33" s="11">
        <v>3200</v>
      </c>
      <c r="H33" s="11">
        <f t="shared" si="4"/>
        <v>22400</v>
      </c>
      <c r="I33" s="11">
        <f t="shared" si="1"/>
        <v>4032</v>
      </c>
      <c r="J33" s="11">
        <f t="shared" si="5"/>
        <v>26432</v>
      </c>
      <c r="K33" s="11">
        <v>0</v>
      </c>
      <c r="L33" s="11">
        <v>0</v>
      </c>
      <c r="M33" s="11">
        <v>0</v>
      </c>
      <c r="N33" s="11">
        <v>0</v>
      </c>
      <c r="O33" s="11"/>
      <c r="P33" s="11"/>
      <c r="Q33" s="11">
        <f t="shared" si="6"/>
        <v>26432</v>
      </c>
      <c r="R33" s="21"/>
      <c r="S33" s="11"/>
      <c r="T33" s="22"/>
    </row>
    <row r="34" spans="1:20" ht="24.9" customHeight="1" x14ac:dyDescent="0.3">
      <c r="A34" s="26">
        <v>62072</v>
      </c>
      <c r="B34" s="19" t="s">
        <v>42</v>
      </c>
      <c r="C34" s="1">
        <v>45341</v>
      </c>
      <c r="D34" s="20" t="s">
        <v>13</v>
      </c>
      <c r="E34" s="11">
        <v>22400</v>
      </c>
      <c r="F34" s="11">
        <v>7</v>
      </c>
      <c r="G34" s="11">
        <v>3200</v>
      </c>
      <c r="H34" s="11">
        <f t="shared" ref="H34:H41" si="7">F34*G34</f>
        <v>22400</v>
      </c>
      <c r="I34" s="11">
        <f t="shared" si="1"/>
        <v>4032</v>
      </c>
      <c r="J34" s="11">
        <f t="shared" ref="J34:J41" si="8">H34+I34</f>
        <v>26432</v>
      </c>
      <c r="K34" s="11">
        <v>0</v>
      </c>
      <c r="L34" s="11">
        <v>0</v>
      </c>
      <c r="M34" s="11">
        <v>0</v>
      </c>
      <c r="N34" s="11">
        <v>0</v>
      </c>
      <c r="O34" s="11"/>
      <c r="P34" s="11"/>
      <c r="Q34" s="11">
        <f t="shared" ref="Q34:Q41" si="9">ROUND(J34-SUM(K34:P34),)</f>
        <v>26432</v>
      </c>
      <c r="R34" s="21"/>
      <c r="S34" s="11"/>
      <c r="T34" s="22"/>
    </row>
    <row r="35" spans="1:20" ht="24.9" customHeight="1" x14ac:dyDescent="0.3">
      <c r="A35" s="26">
        <v>62072</v>
      </c>
      <c r="B35" s="19" t="s">
        <v>42</v>
      </c>
      <c r="C35" s="1">
        <v>45342</v>
      </c>
      <c r="D35" s="20">
        <v>2573</v>
      </c>
      <c r="E35" s="11">
        <v>22400</v>
      </c>
      <c r="F35" s="11">
        <v>7</v>
      </c>
      <c r="G35" s="11">
        <v>3200</v>
      </c>
      <c r="H35" s="11">
        <f t="shared" si="7"/>
        <v>22400</v>
      </c>
      <c r="I35" s="11">
        <f t="shared" si="1"/>
        <v>4032</v>
      </c>
      <c r="J35" s="11">
        <f t="shared" si="8"/>
        <v>26432</v>
      </c>
      <c r="K35" s="11">
        <v>0</v>
      </c>
      <c r="L35" s="11">
        <v>0</v>
      </c>
      <c r="M35" s="11">
        <v>0</v>
      </c>
      <c r="N35" s="11">
        <v>0</v>
      </c>
      <c r="O35" s="11"/>
      <c r="P35" s="11"/>
      <c r="Q35" s="11">
        <f t="shared" si="9"/>
        <v>26432</v>
      </c>
      <c r="R35" s="21"/>
      <c r="S35" s="11"/>
      <c r="T35" s="22"/>
    </row>
    <row r="36" spans="1:20" ht="24.9" customHeight="1" x14ac:dyDescent="0.3">
      <c r="A36" s="26">
        <v>62072</v>
      </c>
      <c r="B36" s="19" t="s">
        <v>42</v>
      </c>
      <c r="C36" s="1">
        <v>45342</v>
      </c>
      <c r="D36" s="20">
        <v>2574</v>
      </c>
      <c r="E36" s="11">
        <v>22400</v>
      </c>
      <c r="F36" s="11">
        <v>7</v>
      </c>
      <c r="G36" s="11">
        <v>3200</v>
      </c>
      <c r="H36" s="11">
        <f t="shared" si="7"/>
        <v>22400</v>
      </c>
      <c r="I36" s="11">
        <f t="shared" si="1"/>
        <v>4032</v>
      </c>
      <c r="J36" s="11">
        <f t="shared" si="8"/>
        <v>26432</v>
      </c>
      <c r="K36" s="11">
        <v>0</v>
      </c>
      <c r="L36" s="11">
        <v>0</v>
      </c>
      <c r="M36" s="11">
        <v>0</v>
      </c>
      <c r="N36" s="11">
        <v>0</v>
      </c>
      <c r="O36" s="11"/>
      <c r="P36" s="11"/>
      <c r="Q36" s="11">
        <f t="shared" si="9"/>
        <v>26432</v>
      </c>
      <c r="R36" s="21"/>
      <c r="S36" s="11"/>
      <c r="T36" s="22"/>
    </row>
    <row r="37" spans="1:20" ht="24.9" customHeight="1" x14ac:dyDescent="0.3">
      <c r="A37" s="26">
        <v>62072</v>
      </c>
      <c r="B37" s="19" t="s">
        <v>42</v>
      </c>
      <c r="C37" s="1">
        <v>45345</v>
      </c>
      <c r="D37" s="20">
        <v>2607</v>
      </c>
      <c r="E37" s="11">
        <v>22400</v>
      </c>
      <c r="F37" s="11">
        <v>7</v>
      </c>
      <c r="G37" s="11">
        <v>3200</v>
      </c>
      <c r="H37" s="11">
        <f t="shared" si="7"/>
        <v>22400</v>
      </c>
      <c r="I37" s="11">
        <f t="shared" si="1"/>
        <v>4032</v>
      </c>
      <c r="J37" s="11">
        <f t="shared" si="8"/>
        <v>26432</v>
      </c>
      <c r="K37" s="11">
        <v>0</v>
      </c>
      <c r="L37" s="11">
        <v>0</v>
      </c>
      <c r="M37" s="11">
        <v>0</v>
      </c>
      <c r="N37" s="11">
        <v>0</v>
      </c>
      <c r="O37" s="11"/>
      <c r="P37" s="11"/>
      <c r="Q37" s="11">
        <f t="shared" si="9"/>
        <v>26432</v>
      </c>
      <c r="R37" s="21"/>
      <c r="S37" s="11"/>
      <c r="T37" s="22"/>
    </row>
    <row r="38" spans="1:20" ht="24.9" customHeight="1" x14ac:dyDescent="0.3">
      <c r="A38" s="26">
        <v>62072</v>
      </c>
      <c r="B38" s="19" t="s">
        <v>42</v>
      </c>
      <c r="C38" s="1">
        <v>45345</v>
      </c>
      <c r="D38" s="20">
        <v>2608</v>
      </c>
      <c r="E38" s="11">
        <v>22400</v>
      </c>
      <c r="F38" s="11">
        <v>7</v>
      </c>
      <c r="G38" s="11">
        <v>3200</v>
      </c>
      <c r="H38" s="11">
        <f t="shared" si="7"/>
        <v>22400</v>
      </c>
      <c r="I38" s="11">
        <f t="shared" si="1"/>
        <v>4032</v>
      </c>
      <c r="J38" s="11">
        <f t="shared" si="8"/>
        <v>26432</v>
      </c>
      <c r="K38" s="11">
        <v>0</v>
      </c>
      <c r="L38" s="11">
        <v>0</v>
      </c>
      <c r="M38" s="11">
        <v>0</v>
      </c>
      <c r="N38" s="11">
        <v>0</v>
      </c>
      <c r="O38" s="11"/>
      <c r="P38" s="11"/>
      <c r="Q38" s="11">
        <f t="shared" si="9"/>
        <v>26432</v>
      </c>
      <c r="R38" s="21"/>
      <c r="S38" s="11"/>
      <c r="T38" s="22"/>
    </row>
    <row r="39" spans="1:20" ht="24.9" customHeight="1" x14ac:dyDescent="0.3">
      <c r="A39" s="26">
        <v>62072</v>
      </c>
      <c r="B39" s="19" t="s">
        <v>42</v>
      </c>
      <c r="C39" s="1">
        <v>45346</v>
      </c>
      <c r="D39" s="20">
        <v>2612</v>
      </c>
      <c r="E39" s="11">
        <v>22400</v>
      </c>
      <c r="F39" s="11">
        <v>7</v>
      </c>
      <c r="G39" s="11">
        <v>3200</v>
      </c>
      <c r="H39" s="11">
        <f t="shared" si="7"/>
        <v>22400</v>
      </c>
      <c r="I39" s="11">
        <f t="shared" si="1"/>
        <v>4032</v>
      </c>
      <c r="J39" s="11">
        <f t="shared" si="8"/>
        <v>26432</v>
      </c>
      <c r="K39" s="11">
        <v>0</v>
      </c>
      <c r="L39" s="11">
        <v>0</v>
      </c>
      <c r="M39" s="11">
        <v>0</v>
      </c>
      <c r="N39" s="11">
        <v>0</v>
      </c>
      <c r="O39" s="11"/>
      <c r="P39" s="11"/>
      <c r="Q39" s="11">
        <f t="shared" si="9"/>
        <v>26432</v>
      </c>
      <c r="R39" s="21"/>
      <c r="S39" s="11"/>
      <c r="T39" s="22"/>
    </row>
    <row r="40" spans="1:20" ht="24.9" customHeight="1" x14ac:dyDescent="0.3">
      <c r="A40" s="26">
        <v>62072</v>
      </c>
      <c r="B40" s="19" t="s">
        <v>42</v>
      </c>
      <c r="C40" s="1">
        <v>45347</v>
      </c>
      <c r="D40" s="20">
        <v>2616</v>
      </c>
      <c r="E40" s="11">
        <v>22400</v>
      </c>
      <c r="F40" s="11">
        <v>7</v>
      </c>
      <c r="G40" s="11">
        <v>3200</v>
      </c>
      <c r="H40" s="11">
        <f t="shared" si="7"/>
        <v>22400</v>
      </c>
      <c r="I40" s="11">
        <f t="shared" si="1"/>
        <v>4032</v>
      </c>
      <c r="J40" s="11">
        <f t="shared" si="8"/>
        <v>26432</v>
      </c>
      <c r="K40" s="11">
        <v>0</v>
      </c>
      <c r="L40" s="11">
        <v>0</v>
      </c>
      <c r="M40" s="11">
        <v>0</v>
      </c>
      <c r="N40" s="11">
        <v>0</v>
      </c>
      <c r="O40" s="11"/>
      <c r="P40" s="11"/>
      <c r="Q40" s="11">
        <f t="shared" si="9"/>
        <v>26432</v>
      </c>
      <c r="R40" s="21"/>
      <c r="S40" s="11"/>
      <c r="T40" s="22"/>
    </row>
    <row r="41" spans="1:20" ht="24.9" customHeight="1" x14ac:dyDescent="0.3">
      <c r="A41" s="26">
        <v>62072</v>
      </c>
      <c r="B41" s="19" t="s">
        <v>42</v>
      </c>
      <c r="C41" s="1">
        <v>45349</v>
      </c>
      <c r="D41" s="20">
        <v>2634</v>
      </c>
      <c r="E41" s="11">
        <v>22400</v>
      </c>
      <c r="F41" s="11">
        <v>7</v>
      </c>
      <c r="G41" s="11">
        <v>3200</v>
      </c>
      <c r="H41" s="11">
        <f t="shared" si="7"/>
        <v>22400</v>
      </c>
      <c r="I41" s="11">
        <f t="shared" si="1"/>
        <v>4032</v>
      </c>
      <c r="J41" s="11">
        <f t="shared" si="8"/>
        <v>26432</v>
      </c>
      <c r="K41" s="11">
        <v>0</v>
      </c>
      <c r="L41" s="11">
        <v>0</v>
      </c>
      <c r="M41" s="11">
        <v>0</v>
      </c>
      <c r="N41" s="11">
        <v>0</v>
      </c>
      <c r="O41" s="11"/>
      <c r="P41" s="11"/>
      <c r="Q41" s="11">
        <f t="shared" si="9"/>
        <v>26432</v>
      </c>
      <c r="R41" s="21"/>
      <c r="S41" s="11"/>
      <c r="T41" s="22"/>
    </row>
    <row r="42" spans="1:20" ht="24.9" customHeight="1" x14ac:dyDescent="0.3">
      <c r="A42" s="26">
        <v>62072</v>
      </c>
      <c r="B42" s="19"/>
      <c r="C42" s="1"/>
      <c r="D42" s="20"/>
      <c r="E42" s="2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21"/>
      <c r="S42" s="11"/>
      <c r="T42" s="22"/>
    </row>
    <row r="43" spans="1:20" ht="24.9" customHeight="1" x14ac:dyDescent="0.3">
      <c r="A43" s="26"/>
      <c r="B43" s="19"/>
      <c r="C43" s="1"/>
      <c r="D43" s="20"/>
      <c r="E43" s="2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21"/>
      <c r="S43" s="11"/>
      <c r="T43" s="22"/>
    </row>
    <row r="44" spans="1:20" ht="24.9" customHeight="1" x14ac:dyDescent="0.3">
      <c r="A44" s="26"/>
      <c r="B44" s="19"/>
      <c r="C44" s="1"/>
      <c r="D44" s="20"/>
      <c r="E44" s="2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21"/>
      <c r="S44" s="11"/>
      <c r="T44" s="22"/>
    </row>
    <row r="45" spans="1:20" ht="24.9" customHeight="1" x14ac:dyDescent="0.3">
      <c r="A45" s="26"/>
      <c r="B45" s="19"/>
      <c r="C45" s="1"/>
      <c r="D45" s="20"/>
      <c r="E45" s="2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21"/>
      <c r="S45" s="11"/>
      <c r="T45" s="22"/>
    </row>
    <row r="46" spans="1:20" ht="24.9" customHeight="1" x14ac:dyDescent="0.3">
      <c r="A46" s="26"/>
      <c r="B46" s="19"/>
      <c r="C46" s="1"/>
      <c r="D46" s="20"/>
      <c r="E46" s="2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21"/>
      <c r="S46" s="11"/>
      <c r="T46" s="22"/>
    </row>
    <row r="47" spans="1:20" ht="24.9" customHeight="1" x14ac:dyDescent="0.3">
      <c r="A47" s="26"/>
      <c r="B47" s="19"/>
      <c r="C47" s="11"/>
      <c r="D47" s="20"/>
      <c r="E47" s="2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21"/>
      <c r="S47" s="11"/>
      <c r="T47" s="22"/>
    </row>
    <row r="48" spans="1:20" ht="24.9" customHeight="1" x14ac:dyDescent="0.3">
      <c r="A48" s="26"/>
      <c r="B48" s="19"/>
      <c r="C48" s="11"/>
      <c r="D48" s="20"/>
      <c r="E48" s="20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21"/>
      <c r="S48" s="11"/>
      <c r="T48" s="22"/>
    </row>
    <row r="49" spans="1:20" ht="24.9" customHeight="1" thickBot="1" x14ac:dyDescent="0.35">
      <c r="A49" s="37"/>
      <c r="B49" s="38"/>
      <c r="C49" s="38"/>
      <c r="D49" s="38"/>
      <c r="E49" s="39"/>
      <c r="F49" s="39"/>
      <c r="G49" s="39"/>
      <c r="H49" s="39"/>
      <c r="I49" s="40"/>
      <c r="J49" s="40"/>
      <c r="K49" s="40"/>
      <c r="L49" s="40"/>
      <c r="M49" s="40"/>
      <c r="N49" s="40"/>
      <c r="O49" s="40"/>
      <c r="P49" s="40"/>
      <c r="Q49" s="40"/>
      <c r="R49" s="41"/>
      <c r="S49" s="40"/>
      <c r="T49" s="40"/>
    </row>
    <row r="50" spans="1:20" ht="24.9" customHeight="1" x14ac:dyDescent="0.3">
      <c r="A50" s="17"/>
      <c r="B50" s="17"/>
      <c r="C50" s="17"/>
      <c r="D50" s="17"/>
      <c r="E50" s="17"/>
      <c r="F50" s="42"/>
      <c r="G50" s="17"/>
      <c r="H50" s="17"/>
      <c r="I50" s="17"/>
      <c r="J50" s="42">
        <f t="shared" ref="J50:P50" si="10">SUM(J8:J49)</f>
        <v>898688</v>
      </c>
      <c r="K50" s="42">
        <f t="shared" si="10"/>
        <v>0</v>
      </c>
      <c r="L50" s="42">
        <f t="shared" si="10"/>
        <v>0</v>
      </c>
      <c r="M50" s="42">
        <f t="shared" si="10"/>
        <v>0</v>
      </c>
      <c r="N50" s="42">
        <f t="shared" si="10"/>
        <v>0</v>
      </c>
      <c r="O50" s="42">
        <f t="shared" si="10"/>
        <v>0</v>
      </c>
      <c r="P50" s="42">
        <f t="shared" si="10"/>
        <v>0</v>
      </c>
      <c r="Q50" s="42">
        <f>SUM(Q8:Q49)</f>
        <v>898688</v>
      </c>
      <c r="R50" s="42"/>
      <c r="S50" s="42">
        <f>SUM(S8:S49)</f>
        <v>1189440</v>
      </c>
      <c r="T50" s="42" t="s">
        <v>19</v>
      </c>
    </row>
    <row r="51" spans="1:20" ht="24.9" customHeight="1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"/>
    </row>
    <row r="52" spans="1:20" ht="24.9" customHeight="1" thickBot="1" x14ac:dyDescent="0.3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28">
        <f>Q50-S50</f>
        <v>-290752</v>
      </c>
      <c r="T52" s="28" t="s">
        <v>20</v>
      </c>
    </row>
    <row r="53" spans="1:20" ht="24.9" customHeight="1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24.9" customHeight="1" thickBot="1" x14ac:dyDescent="0.3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24.9" customHeight="1" thickBot="1" x14ac:dyDescent="0.35">
      <c r="A55" s="9"/>
      <c r="B55" s="9"/>
      <c r="C55" s="9"/>
      <c r="D55" s="9"/>
      <c r="E55" s="9"/>
      <c r="F55" s="9"/>
      <c r="G55" s="9"/>
      <c r="H55" s="9"/>
      <c r="I55" s="9"/>
      <c r="J55" s="55" t="s">
        <v>18</v>
      </c>
      <c r="K55" s="56"/>
      <c r="L55" s="56"/>
      <c r="M55" s="57"/>
      <c r="N55" s="9"/>
      <c r="O55" s="9"/>
      <c r="P55" s="9"/>
      <c r="Q55" s="9"/>
      <c r="R55" s="9"/>
      <c r="S55" s="9"/>
      <c r="T55" s="9"/>
    </row>
    <row r="56" spans="1:20" ht="24.9" customHeight="1" x14ac:dyDescent="0.3">
      <c r="A56" s="9"/>
      <c r="B56" s="9"/>
      <c r="C56" s="9"/>
      <c r="D56" s="9"/>
      <c r="E56" s="9"/>
      <c r="F56" s="9"/>
      <c r="G56" s="9"/>
      <c r="H56" s="9"/>
      <c r="I56" s="9"/>
      <c r="J56" s="58" t="s">
        <v>21</v>
      </c>
      <c r="K56" s="59"/>
      <c r="L56" s="58">
        <f>S50</f>
        <v>1189440</v>
      </c>
      <c r="M56" s="60"/>
      <c r="N56" s="9"/>
      <c r="O56" s="9"/>
      <c r="P56" s="9"/>
      <c r="Q56" s="9"/>
      <c r="R56" s="9"/>
      <c r="S56" s="9"/>
      <c r="T56" s="9"/>
    </row>
    <row r="57" spans="1:20" ht="24.9" customHeight="1" x14ac:dyDescent="0.3">
      <c r="A57" s="9"/>
      <c r="B57" s="9"/>
      <c r="C57" s="9"/>
      <c r="D57" s="9"/>
      <c r="E57" s="9"/>
      <c r="F57" s="9"/>
      <c r="G57" s="9"/>
      <c r="H57" s="9"/>
      <c r="I57" s="9"/>
      <c r="J57" s="61" t="s">
        <v>14</v>
      </c>
      <c r="K57" s="62"/>
      <c r="L57" s="61">
        <f>Q50</f>
        <v>898688</v>
      </c>
      <c r="M57" s="63"/>
      <c r="N57" s="9"/>
      <c r="O57" s="9"/>
      <c r="P57" s="9"/>
      <c r="Q57" s="9"/>
      <c r="R57" s="9"/>
      <c r="S57" s="9"/>
      <c r="T57" s="9"/>
    </row>
    <row r="58" spans="1:20" ht="24.9" customHeight="1" thickBot="1" x14ac:dyDescent="0.35">
      <c r="A58" s="9"/>
      <c r="B58" s="9"/>
      <c r="C58" s="9"/>
      <c r="D58" s="9"/>
      <c r="E58" s="9"/>
      <c r="F58" s="9"/>
      <c r="G58" s="9"/>
      <c r="H58" s="9"/>
      <c r="I58" s="9"/>
      <c r="J58" s="52" t="s">
        <v>15</v>
      </c>
      <c r="K58" s="53"/>
      <c r="L58" s="52">
        <f>S52</f>
        <v>-290752</v>
      </c>
      <c r="M58" s="54"/>
      <c r="N58" s="9"/>
      <c r="O58" s="9"/>
      <c r="P58" s="9"/>
      <c r="Q58" s="9"/>
      <c r="R58" s="9"/>
      <c r="S58" s="9"/>
      <c r="T58" s="9"/>
    </row>
    <row r="59" spans="1:20" ht="24.9" customHeight="1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24.9" customHeight="1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24.9" customHeight="1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24.9" customHeight="1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24.9" customHeight="1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24.9" customHeight="1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24.9" customHeight="1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24.9" customHeight="1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24.9" customHeight="1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24.9" customHeight="1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24.9" customHeight="1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24.9" customHeight="1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24.9" customHeigh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24.9" customHeight="1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24.9" customHeight="1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24.9" customHeight="1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24.9" customHeight="1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24.9" customHeight="1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ht="24.9" customHeight="1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ht="24.9" customHeight="1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ht="24.9" customHeight="1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ht="24.9" customHeight="1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ht="24.9" customHeight="1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ht="24.9" customHeight="1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ht="24.9" customHeight="1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ht="24.9" customHeight="1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ht="24.9" customHeight="1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ht="24.9" customHeight="1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ht="24.9" customHeight="1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ht="24.9" customHeight="1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ht="24.9" customHeight="1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ht="24.9" customHeight="1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ht="24.9" customHeight="1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ht="24.9" customHeight="1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ht="24.9" customHeight="1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ht="24.9" customHeight="1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ht="24.9" customHeight="1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ht="24.9" customHeight="1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ht="24.9" customHeight="1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ht="24.9" customHeight="1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ht="24.9" customHeight="1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ht="24.9" customHeight="1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ht="24.9" customHeight="1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24.9" customHeight="1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ht="24.9" customHeight="1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24.9" customHeight="1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ht="24.9" customHeight="1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24.9" customHeight="1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ht="24.9" customHeight="1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24.9" customHeight="1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ht="24.9" customHeight="1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24.9" customHeight="1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ht="24.9" customHeight="1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24.9" customHeight="1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ht="24.9" customHeight="1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24.9" customHeight="1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</sheetData>
  <mergeCells count="7">
    <mergeCell ref="J58:K58"/>
    <mergeCell ref="L58:M58"/>
    <mergeCell ref="J55:M55"/>
    <mergeCell ref="J56:K56"/>
    <mergeCell ref="L56:M56"/>
    <mergeCell ref="J57:K57"/>
    <mergeCell ref="L57:M5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2025-06-03T06:06:29Z</dcterms:modified>
</cp:coreProperties>
</file>