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0731DFB9-7BEE-4F0D-B3BA-12C1F42EED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Q7" i="1" l="1"/>
  <c r="T9" i="1"/>
  <c r="G8" i="1" l="1"/>
  <c r="U9" i="1"/>
  <c r="U8" i="1"/>
  <c r="U12" i="1" l="1"/>
  <c r="M8" i="1"/>
  <c r="M12" i="1" s="1"/>
  <c r="L8" i="1"/>
  <c r="L12" i="1" s="1"/>
  <c r="K8" i="1"/>
  <c r="K12" i="1" s="1"/>
  <c r="O22" i="1" s="1"/>
  <c r="J8" i="1"/>
  <c r="H8" i="1"/>
  <c r="I8" i="1" l="1"/>
  <c r="N8" i="1"/>
  <c r="N12" i="1" l="1"/>
  <c r="E9" i="1"/>
  <c r="P9" i="1" s="1"/>
  <c r="P8" i="1"/>
  <c r="P12" i="1" l="1"/>
  <c r="U14" i="1" s="1"/>
  <c r="O23" i="1" s="1"/>
  <c r="W8" i="1"/>
  <c r="O24" i="1"/>
</calcChain>
</file>

<file path=xl/sharedStrings.xml><?xml version="1.0" encoding="utf-8"?>
<sst xmlns="http://schemas.openxmlformats.org/spreadsheetml/2006/main" count="44" uniqueCount="41">
  <si>
    <t>Amount</t>
  </si>
  <si>
    <t>PAYMENT NOTE No.</t>
  </si>
  <si>
    <t>UTR</t>
  </si>
  <si>
    <t>Pipeline Laying work</t>
  </si>
  <si>
    <t>Total Paid Amount Rs. -</t>
  </si>
  <si>
    <t>Hold Amount For Quantity excess against DPR</t>
  </si>
  <si>
    <t>Balance</t>
  </si>
  <si>
    <t>AMBE MACHINE TOOLS &amp; CONTROLS</t>
  </si>
  <si>
    <t>07-03-2023 NEFT/AXISP00369278448/RIUP22/2490/AMBE MACHINE TO 99000.00</t>
  </si>
  <si>
    <t>RIUP22/2490/</t>
  </si>
  <si>
    <t>21-03-2023 NEFT/AXISP00373201706/RIUP22/2689/AMBE MACHINE TO 69300.00</t>
  </si>
  <si>
    <t>RIUP22/2689</t>
  </si>
  <si>
    <t>GST</t>
  </si>
  <si>
    <t>23.7.25 - Girija</t>
  </si>
  <si>
    <t>Advance / Surplus</t>
  </si>
  <si>
    <t>Ambe Machine Tools and Control</t>
  </si>
  <si>
    <t>Hold Amount</t>
  </si>
  <si>
    <t>Subcontractor:</t>
  </si>
  <si>
    <t>State:</t>
  </si>
  <si>
    <t>District:</t>
  </si>
  <si>
    <t>Block:</t>
  </si>
  <si>
    <t>Uttar Pradesh</t>
  </si>
  <si>
    <t>Shamli</t>
  </si>
  <si>
    <t>ISSOPUR TEEL village Pipeline Work At- ISSOPUR TEEL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</si>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</sst>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3" tint="0.39997558519241921"/>
      <name val="Comic Sans MS"/>
      <family val="4"/>
    </font>
    <font>
      <sz val="11"/>
      <color theme="1"/>
      <name val="Calibri Light"/>
      <family val="2"/>
      <scheme val="major"/>
    </font>
    <font>
      <b/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43" fontId="7" fillId="2" borderId="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43" fontId="7" fillId="2" borderId="4" xfId="1" applyNumberFormat="1" applyFont="1" applyFill="1" applyBorder="1" applyAlignment="1">
      <alignment vertical="center"/>
    </xf>
    <xf numFmtId="15" fontId="7" fillId="2" borderId="4" xfId="0" applyNumberFormat="1" applyFont="1" applyFill="1" applyBorder="1" applyAlignment="1">
      <alignment horizontal="center" vertical="center"/>
    </xf>
    <xf numFmtId="43" fontId="7" fillId="3" borderId="3" xfId="1" applyNumberFormat="1" applyFont="1" applyFill="1" applyBorder="1" applyAlignment="1">
      <alignment vertical="center"/>
    </xf>
    <xf numFmtId="9" fontId="7" fillId="3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43" fontId="9" fillId="2" borderId="4" xfId="1" applyNumberFormat="1" applyFont="1" applyFill="1" applyBorder="1" applyAlignment="1">
      <alignment vertical="center"/>
    </xf>
    <xf numFmtId="43" fontId="9" fillId="2" borderId="4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15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3" fontId="7" fillId="2" borderId="6" xfId="1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9" fontId="7" fillId="2" borderId="6" xfId="1" applyNumberFormat="1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5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15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vertical="center"/>
    </xf>
    <xf numFmtId="43" fontId="7" fillId="2" borderId="5" xfId="1" applyNumberFormat="1" applyFont="1" applyFill="1" applyBorder="1" applyAlignment="1">
      <alignment vertical="center"/>
    </xf>
    <xf numFmtId="43" fontId="9" fillId="2" borderId="6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5" fillId="0" borderId="0" xfId="0" applyFont="1"/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3" fontId="12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43" fontId="11" fillId="2" borderId="2" xfId="1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43" fontId="10" fillId="2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"/>
  <sheetViews>
    <sheetView tabSelected="1" zoomScale="85" zoomScaleNormal="85" workbookViewId="0">
      <selection activeCell="B3" sqref="B3"/>
    </sheetView>
  </sheetViews>
  <sheetFormatPr defaultColWidth="9" defaultRowHeight="15" x14ac:dyDescent="0.25"/>
  <cols>
    <col min="1" max="1" width="9" style="2"/>
    <col min="2" max="2" width="30" style="2" customWidth="1"/>
    <col min="3" max="3" width="15.5703125" style="2" customWidth="1"/>
    <col min="4" max="4" width="11.5703125" style="2" bestFit="1" customWidth="1"/>
    <col min="5" max="5" width="13.28515625" style="2" bestFit="1" customWidth="1"/>
    <col min="6" max="7" width="13.28515625" style="2" customWidth="1"/>
    <col min="8" max="8" width="14.7109375" style="8" customWidth="1"/>
    <col min="9" max="9" width="12.85546875" style="8" bestFit="1" customWidth="1"/>
    <col min="10" max="10" width="10.7109375" style="2" bestFit="1" customWidth="1"/>
    <col min="11" max="11" width="12.85546875" style="2" bestFit="1" customWidth="1"/>
    <col min="12" max="12" width="16.42578125" style="2" bestFit="1" customWidth="1"/>
    <col min="13" max="13" width="12.7109375" style="2" customWidth="1"/>
    <col min="14" max="16" width="14.85546875" style="2" customWidth="1"/>
    <col min="17" max="17" width="7.28515625" style="2" customWidth="1"/>
    <col min="18" max="18" width="21.7109375" style="2" bestFit="1" customWidth="1"/>
    <col min="19" max="19" width="12.7109375" style="2" bestFit="1" customWidth="1"/>
    <col min="20" max="20" width="14.5703125" style="2" bestFit="1" customWidth="1"/>
    <col min="21" max="21" width="18.85546875" style="2" bestFit="1" customWidth="1"/>
    <col min="22" max="22" width="85.28515625" style="2" bestFit="1" customWidth="1"/>
    <col min="23" max="23" width="10.28515625" style="2" bestFit="1" customWidth="1"/>
    <col min="24" max="16384" width="9" style="2"/>
  </cols>
  <sheetData>
    <row r="1" spans="1:38" x14ac:dyDescent="0.25">
      <c r="A1" s="52" t="s">
        <v>17</v>
      </c>
      <c r="B1" s="1" t="s">
        <v>7</v>
      </c>
      <c r="E1" s="3"/>
      <c r="F1" s="3"/>
      <c r="G1" s="3"/>
      <c r="H1" s="4"/>
      <c r="I1" s="4"/>
    </row>
    <row r="2" spans="1:38" ht="21" x14ac:dyDescent="0.25">
      <c r="A2" s="52" t="s">
        <v>18</v>
      </c>
      <c r="B2" t="s">
        <v>21</v>
      </c>
      <c r="C2" s="5"/>
      <c r="D2" s="10" t="s">
        <v>7</v>
      </c>
      <c r="H2" s="9" t="s">
        <v>3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38" ht="21.75" thickBot="1" x14ac:dyDescent="0.3">
      <c r="A3" s="52" t="s">
        <v>19</v>
      </c>
      <c r="B3" t="s">
        <v>22</v>
      </c>
      <c r="C3" s="5"/>
      <c r="D3" s="10"/>
      <c r="H3" s="9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38" ht="15.75" thickBot="1" x14ac:dyDescent="0.3">
      <c r="A4" s="52" t="s">
        <v>20</v>
      </c>
      <c r="B4" t="s">
        <v>22</v>
      </c>
      <c r="C4" s="12"/>
      <c r="D4" s="12"/>
      <c r="E4" s="12"/>
      <c r="F4" s="11"/>
      <c r="G4" s="11"/>
      <c r="H4" s="13"/>
      <c r="I4" s="13"/>
      <c r="J4" s="11"/>
      <c r="K4" s="11"/>
      <c r="L4" s="11"/>
      <c r="M4" s="11"/>
      <c r="N4" s="11"/>
      <c r="O4" s="11"/>
      <c r="P4" s="11"/>
      <c r="Q4" s="11"/>
      <c r="R4" s="11"/>
      <c r="S4" s="14"/>
      <c r="T4" s="14"/>
      <c r="U4" s="14"/>
      <c r="V4" s="14"/>
    </row>
    <row r="5" spans="1:38" ht="43.9" customHeight="1" x14ac:dyDescent="0.25">
      <c r="A5" s="53" t="s">
        <v>24</v>
      </c>
      <c r="B5" s="54" t="s">
        <v>25</v>
      </c>
      <c r="C5" s="55" t="s">
        <v>26</v>
      </c>
      <c r="D5" s="56" t="s">
        <v>27</v>
      </c>
      <c r="E5" s="54" t="s">
        <v>28</v>
      </c>
      <c r="F5" s="54" t="s">
        <v>29</v>
      </c>
      <c r="G5" s="56" t="s">
        <v>30</v>
      </c>
      <c r="H5" s="57" t="s">
        <v>31</v>
      </c>
      <c r="I5" s="58" t="s">
        <v>0</v>
      </c>
      <c r="J5" s="54" t="s">
        <v>32</v>
      </c>
      <c r="K5" s="54" t="s">
        <v>33</v>
      </c>
      <c r="L5" s="54" t="s">
        <v>34</v>
      </c>
      <c r="M5" s="54" t="s">
        <v>35</v>
      </c>
      <c r="N5" s="21" t="s">
        <v>36</v>
      </c>
      <c r="O5" s="21" t="s">
        <v>5</v>
      </c>
      <c r="P5" s="21" t="s">
        <v>37</v>
      </c>
      <c r="Q5" s="21"/>
      <c r="R5" s="21" t="s">
        <v>1</v>
      </c>
      <c r="S5" s="54" t="s">
        <v>38</v>
      </c>
      <c r="T5" s="54" t="s">
        <v>39</v>
      </c>
      <c r="U5" s="54" t="s">
        <v>40</v>
      </c>
      <c r="V5" s="54" t="s">
        <v>2</v>
      </c>
    </row>
    <row r="6" spans="1:38" ht="15.75" thickBot="1" x14ac:dyDescent="0.3">
      <c r="A6" s="30"/>
      <c r="B6" s="31"/>
      <c r="C6" s="34"/>
      <c r="D6" s="34"/>
      <c r="E6" s="34"/>
      <c r="F6" s="34"/>
      <c r="G6" s="34"/>
      <c r="H6" s="34"/>
      <c r="I6" s="34"/>
      <c r="J6" s="38">
        <v>0.01</v>
      </c>
      <c r="K6" s="38">
        <v>0.05</v>
      </c>
      <c r="L6" s="38">
        <v>0.1</v>
      </c>
      <c r="M6" s="38">
        <v>0.1</v>
      </c>
      <c r="N6" s="34"/>
      <c r="O6" s="34"/>
      <c r="P6" s="34"/>
      <c r="Q6" s="39"/>
      <c r="R6" s="34"/>
      <c r="S6" s="34"/>
      <c r="T6" s="38">
        <v>0.01</v>
      </c>
      <c r="U6" s="34"/>
      <c r="V6" s="34"/>
    </row>
    <row r="7" spans="1:38" s="19" customFormat="1" x14ac:dyDescent="0.25">
      <c r="A7" s="35"/>
      <c r="B7" s="36"/>
      <c r="C7" s="17"/>
      <c r="D7" s="17"/>
      <c r="E7" s="17"/>
      <c r="F7" s="17"/>
      <c r="G7" s="17"/>
      <c r="H7" s="17"/>
      <c r="I7" s="17"/>
      <c r="J7" s="18"/>
      <c r="K7" s="18"/>
      <c r="L7" s="18"/>
      <c r="M7" s="18"/>
      <c r="N7" s="17"/>
      <c r="O7" s="17"/>
      <c r="P7" s="17"/>
      <c r="Q7" s="37">
        <f>A8</f>
        <v>54746</v>
      </c>
      <c r="R7" s="17"/>
      <c r="S7" s="17"/>
      <c r="T7" s="18"/>
      <c r="U7" s="17"/>
      <c r="V7" s="1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28.9" customHeight="1" x14ac:dyDescent="0.25">
      <c r="A8" s="22">
        <v>54746</v>
      </c>
      <c r="B8" s="23" t="s">
        <v>23</v>
      </c>
      <c r="C8" s="16">
        <v>44985</v>
      </c>
      <c r="D8" s="25">
        <v>19</v>
      </c>
      <c r="E8" s="25">
        <v>235190</v>
      </c>
      <c r="F8" s="25">
        <v>0</v>
      </c>
      <c r="G8" s="25">
        <f>E8-F8</f>
        <v>235190</v>
      </c>
      <c r="H8" s="25">
        <f>ROUND(G8*18%,)</f>
        <v>42334</v>
      </c>
      <c r="I8" s="25">
        <f>ROUND(G8+H8,)</f>
        <v>277524</v>
      </c>
      <c r="J8" s="25">
        <f>G8*J6</f>
        <v>2351.9</v>
      </c>
      <c r="K8" s="25">
        <f>G8*K6</f>
        <v>11759.5</v>
      </c>
      <c r="L8" s="25">
        <f>G8*L6</f>
        <v>23519</v>
      </c>
      <c r="M8" s="25">
        <f>G8*M6</f>
        <v>23519</v>
      </c>
      <c r="N8" s="25">
        <f>H8</f>
        <v>42334</v>
      </c>
      <c r="O8" s="25"/>
      <c r="P8" s="26">
        <f>ROUNDDOWN(I8-SUM(J8:O8), 0)</f>
        <v>174040</v>
      </c>
      <c r="Q8" s="24"/>
      <c r="R8" s="15" t="s">
        <v>9</v>
      </c>
      <c r="S8" s="15">
        <v>99000</v>
      </c>
      <c r="T8" s="15">
        <v>0</v>
      </c>
      <c r="U8" s="15">
        <f t="shared" ref="U8:U9" si="0">S8-T8</f>
        <v>99000</v>
      </c>
      <c r="V8" s="27" t="s">
        <v>8</v>
      </c>
      <c r="W8" s="51">
        <f>SUM(P8:P11)-SUM(U8:U11)</f>
        <v>48074</v>
      </c>
    </row>
    <row r="9" spans="1:38" x14ac:dyDescent="0.25">
      <c r="A9" s="22">
        <v>54746</v>
      </c>
      <c r="B9" s="23" t="s">
        <v>12</v>
      </c>
      <c r="C9" s="16"/>
      <c r="D9" s="25">
        <v>19</v>
      </c>
      <c r="E9" s="25">
        <f>N8</f>
        <v>42334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>
        <f>E9</f>
        <v>42334</v>
      </c>
      <c r="Q9" s="15"/>
      <c r="R9" s="15" t="s">
        <v>11</v>
      </c>
      <c r="S9" s="15">
        <v>70000</v>
      </c>
      <c r="T9" s="15">
        <f>S9*T6</f>
        <v>700</v>
      </c>
      <c r="U9" s="15">
        <f t="shared" si="0"/>
        <v>69300</v>
      </c>
      <c r="V9" s="27" t="s">
        <v>10</v>
      </c>
    </row>
    <row r="10" spans="1:38" x14ac:dyDescent="0.25">
      <c r="A10" s="22">
        <v>54746</v>
      </c>
      <c r="B10" s="23"/>
      <c r="C10" s="16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15"/>
      <c r="R10" s="15"/>
      <c r="S10" s="15"/>
      <c r="T10" s="15"/>
      <c r="U10" s="15"/>
      <c r="V10" s="27"/>
    </row>
    <row r="11" spans="1:38" ht="15.75" thickBot="1" x14ac:dyDescent="0.3">
      <c r="A11" s="22">
        <v>54746</v>
      </c>
      <c r="B11" s="40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3"/>
      <c r="R11" s="43"/>
      <c r="S11" s="43"/>
      <c r="T11" s="43"/>
      <c r="U11" s="43"/>
      <c r="V11" s="44"/>
    </row>
    <row r="12" spans="1:38" x14ac:dyDescent="0.25">
      <c r="A12" s="20"/>
      <c r="B12" s="45"/>
      <c r="C12" s="46"/>
      <c r="D12" s="47"/>
      <c r="E12" s="47"/>
      <c r="F12" s="47"/>
      <c r="G12" s="47"/>
      <c r="H12" s="47"/>
      <c r="I12" s="47"/>
      <c r="J12" s="47"/>
      <c r="K12" s="48">
        <f t="shared" ref="K12:O12" si="1">SUM(K8:K11)</f>
        <v>11759.5</v>
      </c>
      <c r="L12" s="48">
        <f t="shared" si="1"/>
        <v>23519</v>
      </c>
      <c r="M12" s="48">
        <f t="shared" si="1"/>
        <v>23519</v>
      </c>
      <c r="N12" s="48">
        <f t="shared" si="1"/>
        <v>42334</v>
      </c>
      <c r="O12" s="48">
        <f t="shared" si="1"/>
        <v>0</v>
      </c>
      <c r="P12" s="48">
        <f>SUM(P8:P11)</f>
        <v>216374</v>
      </c>
      <c r="Q12" s="49"/>
      <c r="R12" s="61" t="s">
        <v>4</v>
      </c>
      <c r="S12" s="61"/>
      <c r="T12" s="49"/>
      <c r="U12" s="48">
        <f>SUM(U6:U11)</f>
        <v>168300</v>
      </c>
      <c r="V12" s="49"/>
    </row>
    <row r="13" spans="1:38" x14ac:dyDescent="0.25">
      <c r="A13" s="22"/>
      <c r="B13" s="23"/>
      <c r="C13" s="16"/>
      <c r="D13" s="25"/>
      <c r="E13" s="25"/>
      <c r="F13" s="25"/>
      <c r="G13" s="25"/>
      <c r="H13" s="25"/>
      <c r="I13" s="25"/>
      <c r="J13" s="25"/>
      <c r="K13" s="25"/>
      <c r="L13" s="25"/>
      <c r="M13" s="28"/>
      <c r="N13" s="15"/>
      <c r="O13" s="15"/>
      <c r="P13" s="28"/>
      <c r="Q13" s="15"/>
      <c r="R13" s="29"/>
      <c r="S13" s="29"/>
      <c r="T13" s="15"/>
      <c r="U13" s="28"/>
      <c r="V13" s="15"/>
    </row>
    <row r="14" spans="1:38" ht="15.75" thickBot="1" x14ac:dyDescent="0.3">
      <c r="A14" s="30"/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4"/>
      <c r="N14" s="34"/>
      <c r="O14" s="34"/>
      <c r="P14" s="34"/>
      <c r="Q14" s="34"/>
      <c r="R14" s="62" t="s">
        <v>6</v>
      </c>
      <c r="S14" s="62"/>
      <c r="T14" s="34"/>
      <c r="U14" s="50">
        <f>P12-U12</f>
        <v>48074</v>
      </c>
      <c r="V14" s="34"/>
    </row>
    <row r="19" spans="13:16" ht="15.75" thickBot="1" x14ac:dyDescent="0.3"/>
    <row r="20" spans="13:16" ht="19.5" thickBot="1" x14ac:dyDescent="0.3">
      <c r="M20" s="63" t="s">
        <v>15</v>
      </c>
      <c r="N20" s="63"/>
      <c r="O20" s="63"/>
      <c r="P20" s="63"/>
    </row>
    <row r="21" spans="13:16" ht="16.5" thickBot="1" x14ac:dyDescent="0.3">
      <c r="M21" s="59" t="s">
        <v>13</v>
      </c>
      <c r="N21" s="59"/>
      <c r="O21" s="59"/>
      <c r="P21" s="59"/>
    </row>
    <row r="22" spans="13:16" ht="16.5" thickBot="1" x14ac:dyDescent="0.3">
      <c r="M22" s="59" t="s">
        <v>16</v>
      </c>
      <c r="N22" s="59"/>
      <c r="O22" s="60">
        <f>K12+L12+M12</f>
        <v>58797.5</v>
      </c>
      <c r="P22" s="60"/>
    </row>
    <row r="23" spans="13:16" ht="16.5" thickBot="1" x14ac:dyDescent="0.3">
      <c r="M23" s="59" t="s">
        <v>14</v>
      </c>
      <c r="N23" s="59"/>
      <c r="O23" s="60">
        <f>U14</f>
        <v>48074</v>
      </c>
      <c r="P23" s="60"/>
    </row>
    <row r="24" spans="13:16" ht="16.5" thickBot="1" x14ac:dyDescent="0.3">
      <c r="M24" s="59" t="s">
        <v>12</v>
      </c>
      <c r="N24" s="59"/>
      <c r="O24" s="60">
        <f>N12-P9</f>
        <v>0</v>
      </c>
      <c r="P24" s="60"/>
    </row>
  </sheetData>
  <mergeCells count="10">
    <mergeCell ref="M23:N23"/>
    <mergeCell ref="O23:P23"/>
    <mergeCell ref="M24:N24"/>
    <mergeCell ref="O24:P24"/>
    <mergeCell ref="R12:S12"/>
    <mergeCell ref="R14:S14"/>
    <mergeCell ref="M20:P20"/>
    <mergeCell ref="M21:P21"/>
    <mergeCell ref="M22:N22"/>
    <mergeCell ref="O22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2025-05-29T10:17:47Z</dcterms:modified>
</cp:coreProperties>
</file>