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B21AF628-46B0-4CD7-B22C-3C90BC9026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K9" i="1" s="1"/>
  <c r="O13" i="1"/>
  <c r="H9" i="1" l="1"/>
  <c r="N9" i="1" s="1"/>
  <c r="J9" i="1"/>
  <c r="G8" i="1"/>
  <c r="I9" i="1" l="1"/>
  <c r="P9" i="1" s="1"/>
  <c r="J8" i="1"/>
  <c r="M8" i="1"/>
  <c r="M13" i="1" s="1"/>
  <c r="L8" i="1"/>
  <c r="L13" i="1" s="1"/>
  <c r="K8" i="1"/>
  <c r="K13" i="1" s="1"/>
  <c r="H8" i="1"/>
  <c r="I8" i="1" s="1"/>
  <c r="M23" i="1" l="1"/>
  <c r="N8" i="1"/>
  <c r="E10" i="1" s="1"/>
  <c r="P10" i="1" s="1"/>
  <c r="P8" i="1" l="1"/>
  <c r="U12" i="1" s="1"/>
  <c r="N13" i="1"/>
  <c r="M25" i="1" s="1"/>
  <c r="S13" i="1"/>
  <c r="P13" i="1" l="1"/>
  <c r="S17" i="1" s="1"/>
  <c r="M24" i="1" s="1"/>
</calcChain>
</file>

<file path=xl/sharedStrings.xml><?xml version="1.0" encoding="utf-8"?>
<sst xmlns="http://schemas.openxmlformats.org/spreadsheetml/2006/main" count="42" uniqueCount="40">
  <si>
    <t>Amount</t>
  </si>
  <si>
    <t>PAYMENT NOTE No.</t>
  </si>
  <si>
    <t>UTR</t>
  </si>
  <si>
    <t>Total Payable Amount Rs. -</t>
  </si>
  <si>
    <t>Total Paid Amount Rs. -</t>
  </si>
  <si>
    <t>Balance Payable Amount Rs. -</t>
  </si>
  <si>
    <t>BALAJI ENTERPRISES Dushyant Kumar</t>
  </si>
  <si>
    <t>DPR Excess Hold</t>
  </si>
  <si>
    <t>Total Hold</t>
  </si>
  <si>
    <t>Advance / Surplus</t>
  </si>
  <si>
    <t>GST Remaining</t>
  </si>
  <si>
    <t>Balaji Enterprises</t>
  </si>
  <si>
    <t>14-02-2025 NEFT/AXISP00616404537/RIUP24/3084/BALAJI ENTERPRISES/PUNB0067900 60000.00</t>
  </si>
  <si>
    <t xml:space="preserve">GST </t>
  </si>
  <si>
    <t>14 &amp; 15</t>
  </si>
  <si>
    <t>17-05-2025 NEFT/AXISP00667054463/RIUP25/0278/BALAJI ENTERPRISES/PUNB0067900 100000.00</t>
  </si>
  <si>
    <t xml:space="preserve">Updated On 19-05-2025 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</si>
  <si>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</si>
  <si>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</si>
  <si>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</si>
  <si>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</si>
  <si>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</si>
  <si>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</si>
  <si>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</si>
  <si>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</si>
  <si>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</si>
  <si>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</si>
  <si>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</si>
  <si>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</si>
  <si>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</si>
  <si>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</si>
  <si>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</si>
  <si>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</si>
  <si>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</si>
  <si>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</si>
  <si>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</si>
  <si>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</si>
  <si>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</si>
  <si>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Total_Amount</t>
  </si>
  <si>
    <t xml:space="preserve"> UDPUR VILLAGE   PIPE LINE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</si>
</sst>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5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horizontal="right"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2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43" fontId="3" fillId="3" borderId="30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9" fontId="3" fillId="3" borderId="11" xfId="1" applyNumberFormat="1" applyFont="1" applyFill="1" applyBorder="1" applyAlignment="1">
      <alignment vertical="center"/>
    </xf>
    <xf numFmtId="9" fontId="3" fillId="3" borderId="26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38" xfId="0" applyFont="1" applyFill="1" applyBorder="1" applyAlignment="1">
      <alignment vertical="center"/>
    </xf>
    <xf numFmtId="0" fontId="6" fillId="2" borderId="38" xfId="0" applyFont="1" applyFill="1" applyBorder="1" applyAlignment="1">
      <alignment horizontal="center" vertical="center" wrapText="1"/>
    </xf>
    <xf numFmtId="14" fontId="6" fillId="2" borderId="38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64" fontId="8" fillId="2" borderId="38" xfId="1" applyFont="1" applyFill="1" applyBorder="1" applyAlignment="1">
      <alignment horizontal="center" vertical="center"/>
    </xf>
    <xf numFmtId="164" fontId="6" fillId="2" borderId="38" xfId="1" applyFont="1" applyFill="1" applyBorder="1" applyAlignment="1">
      <alignment horizontal="center" vertical="center"/>
    </xf>
    <xf numFmtId="43" fontId="7" fillId="2" borderId="35" xfId="1" applyNumberFormat="1" applyFont="1" applyFill="1" applyBorder="1" applyAlignment="1">
      <alignment horizontal="center" vertical="center"/>
    </xf>
    <xf numFmtId="43" fontId="7" fillId="2" borderId="37" xfId="1" applyNumberFormat="1" applyFont="1" applyFill="1" applyBorder="1" applyAlignment="1">
      <alignment horizontal="center" vertical="center"/>
    </xf>
    <xf numFmtId="43" fontId="7" fillId="2" borderId="35" xfId="1" applyNumberFormat="1" applyFont="1" applyFill="1" applyBorder="1" applyAlignment="1">
      <alignment horizontal="right"/>
    </xf>
    <xf numFmtId="43" fontId="7" fillId="2" borderId="36" xfId="1" applyNumberFormat="1" applyFont="1" applyFill="1" applyBorder="1" applyAlignment="1">
      <alignment horizontal="right"/>
    </xf>
    <xf numFmtId="43" fontId="7" fillId="2" borderId="33" xfId="1" applyNumberFormat="1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7" fillId="2" borderId="34" xfId="1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horizontal="center" vertical="center"/>
    </xf>
    <xf numFmtId="43" fontId="7" fillId="2" borderId="25" xfId="1" applyNumberFormat="1" applyFont="1" applyFill="1" applyBorder="1" applyAlignment="1">
      <alignment horizontal="center" vertical="center"/>
    </xf>
    <xf numFmtId="43" fontId="7" fillId="2" borderId="35" xfId="1" applyNumberFormat="1" applyFont="1" applyFill="1" applyBorder="1" applyAlignment="1">
      <alignment horizontal="center"/>
    </xf>
    <xf numFmtId="43" fontId="7" fillId="2" borderId="3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zoomScaleNormal="100" workbookViewId="0">
      <selection activeCell="B9" sqref="B9"/>
    </sheetView>
  </sheetViews>
  <sheetFormatPr defaultColWidth="9" defaultRowHeight="15" x14ac:dyDescent="0.25"/>
  <cols>
    <col min="1" max="1" width="24.85546875" style="9" customWidth="1"/>
    <col min="2" max="2" width="30" style="9" customWidth="1"/>
    <col min="3" max="3" width="13.42578125" style="9" bestFit="1" customWidth="1"/>
    <col min="4" max="4" width="11.5703125" style="9" bestFit="1" customWidth="1"/>
    <col min="5" max="5" width="13.28515625" style="9" bestFit="1" customWidth="1"/>
    <col min="6" max="7" width="13.28515625" style="9" customWidth="1"/>
    <col min="8" max="8" width="14.7109375" style="42" customWidth="1"/>
    <col min="9" max="9" width="12.85546875" style="42" bestFit="1" customWidth="1"/>
    <col min="10" max="10" width="10.7109375" style="9" bestFit="1" customWidth="1"/>
    <col min="11" max="11" width="11.42578125" style="9" customWidth="1"/>
    <col min="12" max="13" width="10.85546875" style="9" bestFit="1" customWidth="1"/>
    <col min="14" max="16" width="14.85546875" style="9" customWidth="1"/>
    <col min="17" max="17" width="21.7109375" style="9" bestFit="1" customWidth="1"/>
    <col min="18" max="18" width="12.7109375" style="9" bestFit="1" customWidth="1"/>
    <col min="19" max="19" width="14" style="9" customWidth="1"/>
    <col min="20" max="20" width="85.140625" style="9" customWidth="1"/>
    <col min="21" max="21" width="14" style="9" customWidth="1"/>
    <col min="22" max="16384" width="9" style="9"/>
  </cols>
  <sheetData>
    <row r="1" spans="1:21" ht="15.75" thickBot="1" x14ac:dyDescent="0.3">
      <c r="A1" s="65" t="s">
        <v>17</v>
      </c>
      <c r="B1" s="8" t="s">
        <v>6</v>
      </c>
      <c r="E1" s="10"/>
      <c r="F1" s="10"/>
      <c r="G1" s="10"/>
      <c r="H1" s="11"/>
      <c r="I1" s="11"/>
    </row>
    <row r="2" spans="1:21" ht="21.75" thickBot="1" x14ac:dyDescent="0.3">
      <c r="A2" s="65" t="s">
        <v>18</v>
      </c>
      <c r="B2" s="12" t="s">
        <v>21</v>
      </c>
      <c r="C2" s="13"/>
      <c r="D2" s="13"/>
      <c r="H2" s="46"/>
      <c r="I2" s="48"/>
      <c r="J2" s="14"/>
      <c r="K2" s="14"/>
      <c r="L2" s="14"/>
      <c r="M2" s="14"/>
      <c r="N2" s="14"/>
      <c r="O2" s="14"/>
      <c r="P2" s="14"/>
      <c r="Q2" s="14"/>
      <c r="R2" s="14"/>
    </row>
    <row r="3" spans="1:21" ht="21.75" thickBot="1" x14ac:dyDescent="0.3">
      <c r="A3" s="65" t="s">
        <v>19</v>
      </c>
      <c r="B3" s="64" t="s">
        <v>22</v>
      </c>
      <c r="C3" s="13"/>
      <c r="D3" s="13"/>
      <c r="H3" s="46"/>
      <c r="I3" s="48"/>
      <c r="J3" s="14"/>
      <c r="K3" s="14"/>
      <c r="L3" s="14"/>
      <c r="M3" s="14"/>
      <c r="N3" s="14"/>
      <c r="O3" s="14"/>
      <c r="P3" s="14"/>
      <c r="Q3" s="14"/>
      <c r="R3" s="14"/>
    </row>
    <row r="4" spans="1:21" ht="15.75" thickBot="1" x14ac:dyDescent="0.3">
      <c r="A4" s="65" t="s">
        <v>20</v>
      </c>
      <c r="B4" s="15" t="s">
        <v>22</v>
      </c>
      <c r="C4" s="15"/>
      <c r="D4" s="15"/>
      <c r="E4" s="15"/>
      <c r="F4" s="14"/>
      <c r="G4" s="14"/>
      <c r="H4" s="16"/>
      <c r="I4" s="16"/>
      <c r="J4" s="14"/>
      <c r="K4" s="14"/>
      <c r="L4" s="14"/>
      <c r="M4" s="14"/>
      <c r="Q4" s="14"/>
      <c r="R4" s="17"/>
      <c r="S4" s="17"/>
      <c r="T4" s="17"/>
      <c r="U4" s="17"/>
    </row>
    <row r="5" spans="1:21" ht="43.9" customHeight="1" thickBot="1" x14ac:dyDescent="0.3">
      <c r="A5" s="66" t="s">
        <v>23</v>
      </c>
      <c r="B5" s="67" t="s">
        <v>24</v>
      </c>
      <c r="C5" s="68" t="s">
        <v>25</v>
      </c>
      <c r="D5" s="69" t="s">
        <v>26</v>
      </c>
      <c r="E5" s="67" t="s">
        <v>27</v>
      </c>
      <c r="F5" s="67" t="s">
        <v>28</v>
      </c>
      <c r="G5" s="69" t="s">
        <v>29</v>
      </c>
      <c r="H5" s="70" t="s">
        <v>30</v>
      </c>
      <c r="I5" s="71" t="s">
        <v>0</v>
      </c>
      <c r="J5" s="67" t="s">
        <v>31</v>
      </c>
      <c r="K5" s="67" t="s">
        <v>32</v>
      </c>
      <c r="L5" s="7" t="s">
        <v>34</v>
      </c>
      <c r="M5" s="7" t="s">
        <v>33</v>
      </c>
      <c r="N5" s="7" t="s">
        <v>35</v>
      </c>
      <c r="O5" s="7" t="s">
        <v>7</v>
      </c>
      <c r="P5" s="7" t="s">
        <v>36</v>
      </c>
      <c r="Q5" s="1" t="s">
        <v>1</v>
      </c>
      <c r="R5" s="1" t="s">
        <v>37</v>
      </c>
      <c r="S5" s="1" t="s">
        <v>38</v>
      </c>
      <c r="T5" s="7" t="s">
        <v>2</v>
      </c>
      <c r="U5" s="1"/>
    </row>
    <row r="6" spans="1:21" x14ac:dyDescent="0.25">
      <c r="B6" s="18"/>
      <c r="C6" s="19"/>
      <c r="D6" s="19"/>
      <c r="E6" s="47"/>
      <c r="F6" s="45"/>
      <c r="G6" s="44"/>
      <c r="H6" s="22"/>
      <c r="I6" s="29"/>
      <c r="J6" s="23">
        <v>0.01</v>
      </c>
      <c r="K6" s="24">
        <v>0.05</v>
      </c>
      <c r="L6" s="24">
        <v>0.1</v>
      </c>
      <c r="M6" s="24">
        <v>0.1</v>
      </c>
      <c r="N6" s="25"/>
      <c r="O6" s="25"/>
      <c r="P6" s="25"/>
      <c r="Q6" s="26"/>
      <c r="R6" s="21"/>
      <c r="S6" s="27"/>
      <c r="T6" s="25"/>
      <c r="U6" s="27"/>
    </row>
    <row r="7" spans="1:21" ht="21.75" customHeight="1" x14ac:dyDescent="0.25">
      <c r="B7" s="50"/>
      <c r="C7" s="51"/>
      <c r="D7" s="52"/>
      <c r="E7" s="53"/>
      <c r="F7" s="53"/>
      <c r="G7" s="54"/>
      <c r="H7" s="55"/>
      <c r="I7" s="52"/>
      <c r="J7" s="56"/>
      <c r="K7" s="57"/>
      <c r="L7" s="57"/>
      <c r="M7" s="57"/>
      <c r="N7" s="58"/>
      <c r="O7" s="58"/>
      <c r="P7" s="58"/>
      <c r="Q7" s="59"/>
      <c r="R7" s="60"/>
      <c r="S7" s="61"/>
      <c r="T7" s="58"/>
      <c r="U7" s="61"/>
    </row>
    <row r="8" spans="1:21" ht="28.5" x14ac:dyDescent="0.25">
      <c r="A8" s="9">
        <v>66034</v>
      </c>
      <c r="B8" s="3" t="s">
        <v>39</v>
      </c>
      <c r="C8" s="4">
        <v>45652</v>
      </c>
      <c r="D8" s="6">
        <v>15</v>
      </c>
      <c r="E8" s="28">
        <v>192307</v>
      </c>
      <c r="F8" s="45">
        <v>57225</v>
      </c>
      <c r="G8" s="45">
        <f>E8-F8</f>
        <v>135082</v>
      </c>
      <c r="H8" s="22">
        <f>ROUND(G8*18%,0)</f>
        <v>24315</v>
      </c>
      <c r="I8" s="29">
        <f>G8+H8</f>
        <v>159397</v>
      </c>
      <c r="J8" s="29">
        <f>ROUND(G8*$J$6,0)</f>
        <v>1351</v>
      </c>
      <c r="K8" s="25">
        <f>ROUND(G8*$K$6,0)</f>
        <v>6754</v>
      </c>
      <c r="L8" s="25">
        <f>G8*10%</f>
        <v>13508.2</v>
      </c>
      <c r="M8" s="25">
        <f>G8*10%</f>
        <v>13508.2</v>
      </c>
      <c r="N8" s="25">
        <f>H8</f>
        <v>24315</v>
      </c>
      <c r="O8" s="25"/>
      <c r="P8" s="25">
        <f>ROUND(I8-SUM(J8:N8),)</f>
        <v>99961</v>
      </c>
      <c r="Q8" s="30"/>
      <c r="R8" s="21"/>
      <c r="S8" s="27">
        <v>60000</v>
      </c>
      <c r="T8" s="31" t="s">
        <v>12</v>
      </c>
      <c r="U8" s="27"/>
    </row>
    <row r="9" spans="1:21" ht="30.6" customHeight="1" x14ac:dyDescent="0.25">
      <c r="A9" s="9">
        <v>66034</v>
      </c>
      <c r="B9" s="3" t="s">
        <v>39</v>
      </c>
      <c r="C9" s="4">
        <v>45652</v>
      </c>
      <c r="D9" s="6">
        <v>14</v>
      </c>
      <c r="E9" s="28">
        <v>124708</v>
      </c>
      <c r="F9" s="45">
        <v>0</v>
      </c>
      <c r="G9" s="45">
        <f>E9-F9</f>
        <v>124708</v>
      </c>
      <c r="H9" s="22">
        <f>ROUND(G9*18%,0)</f>
        <v>22447</v>
      </c>
      <c r="I9" s="29">
        <f>G9+H9</f>
        <v>147155</v>
      </c>
      <c r="J9" s="29">
        <f>ROUND(G9*$J$6,0)</f>
        <v>1247</v>
      </c>
      <c r="K9" s="25">
        <f>ROUND(G9*$K$6,0)</f>
        <v>6235</v>
      </c>
      <c r="L9" s="25">
        <v>0</v>
      </c>
      <c r="M9" s="25">
        <v>0</v>
      </c>
      <c r="N9" s="25">
        <f>H9</f>
        <v>22447</v>
      </c>
      <c r="O9" s="25"/>
      <c r="P9" s="25">
        <f>ROUND(I9-SUM(J9:N9),)</f>
        <v>117226</v>
      </c>
      <c r="Q9" s="30"/>
      <c r="R9" s="21"/>
      <c r="S9" s="27">
        <v>100000</v>
      </c>
      <c r="T9" s="31" t="s">
        <v>15</v>
      </c>
      <c r="U9" s="27"/>
    </row>
    <row r="10" spans="1:21" ht="30.6" customHeight="1" x14ac:dyDescent="0.25">
      <c r="A10" s="9">
        <v>66034</v>
      </c>
      <c r="B10" s="3" t="s">
        <v>13</v>
      </c>
      <c r="C10" s="4"/>
      <c r="D10" s="6" t="s">
        <v>14</v>
      </c>
      <c r="E10" s="28">
        <f>N8+N9</f>
        <v>46762</v>
      </c>
      <c r="F10" s="45"/>
      <c r="G10" s="45"/>
      <c r="H10" s="22"/>
      <c r="I10" s="29"/>
      <c r="J10" s="29"/>
      <c r="K10" s="34"/>
      <c r="L10" s="34"/>
      <c r="M10" s="34"/>
      <c r="N10" s="34"/>
      <c r="O10" s="25"/>
      <c r="P10" s="25">
        <f>E10</f>
        <v>46762</v>
      </c>
      <c r="Q10" s="30"/>
      <c r="R10" s="21"/>
      <c r="S10" s="27"/>
      <c r="T10" s="31"/>
      <c r="U10" s="27"/>
    </row>
    <row r="11" spans="1:21" ht="30.6" customHeight="1" x14ac:dyDescent="0.25">
      <c r="A11" s="9">
        <v>66034</v>
      </c>
      <c r="B11" s="3"/>
      <c r="C11" s="4"/>
      <c r="D11" s="6"/>
      <c r="E11" s="20"/>
      <c r="F11" s="32"/>
      <c r="G11" s="32"/>
      <c r="H11" s="33"/>
      <c r="I11" s="29"/>
      <c r="J11" s="29"/>
      <c r="K11" s="25"/>
      <c r="L11" s="25"/>
      <c r="M11" s="25"/>
      <c r="N11" s="25"/>
      <c r="O11" s="25"/>
      <c r="P11" s="25"/>
      <c r="Q11" s="30"/>
      <c r="R11" s="21"/>
      <c r="S11" s="27"/>
      <c r="T11" s="31"/>
      <c r="U11" s="27"/>
    </row>
    <row r="12" spans="1:21" ht="15.75" thickBot="1" x14ac:dyDescent="0.3">
      <c r="B12" s="2"/>
      <c r="C12" s="5"/>
      <c r="D12" s="5"/>
      <c r="E12" s="35"/>
      <c r="F12" s="35"/>
      <c r="G12" s="35"/>
      <c r="H12" s="37"/>
      <c r="I12" s="38"/>
      <c r="J12" s="38"/>
      <c r="K12" s="39"/>
      <c r="L12" s="39"/>
      <c r="M12" s="39"/>
      <c r="N12" s="39"/>
      <c r="O12" s="39"/>
      <c r="P12" s="39"/>
      <c r="Q12" s="40"/>
      <c r="R12" s="36"/>
      <c r="S12" s="41"/>
      <c r="T12" s="39"/>
      <c r="U12" s="63">
        <f>SUM(P8:P12)-SUM(S8:S12)</f>
        <v>103949</v>
      </c>
    </row>
    <row r="13" spans="1:2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49">
        <f t="shared" ref="K13:P13" si="0">SUM(K8:K12)</f>
        <v>12989</v>
      </c>
      <c r="L13" s="49">
        <f t="shared" si="0"/>
        <v>13508.2</v>
      </c>
      <c r="M13" s="49">
        <f t="shared" si="0"/>
        <v>13508.2</v>
      </c>
      <c r="N13" s="49">
        <f t="shared" si="0"/>
        <v>46762</v>
      </c>
      <c r="O13" s="49">
        <f t="shared" si="0"/>
        <v>0</v>
      </c>
      <c r="P13" s="49">
        <f t="shared" si="0"/>
        <v>263949</v>
      </c>
      <c r="Q13" s="49" t="s">
        <v>4</v>
      </c>
      <c r="R13" s="49"/>
      <c r="S13" s="43">
        <f>SUM(S6:S12)</f>
        <v>160000</v>
      </c>
      <c r="T13" s="21"/>
      <c r="U13" s="22"/>
    </row>
    <row r="14" spans="1:2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49" t="s">
        <v>3</v>
      </c>
      <c r="P14" s="21"/>
      <c r="Q14" s="21"/>
      <c r="R14" s="21"/>
      <c r="S14" s="22"/>
      <c r="T14" s="32"/>
      <c r="U14" s="22"/>
    </row>
    <row r="15" spans="1:2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62"/>
      <c r="K15" s="49"/>
      <c r="L15" s="49"/>
      <c r="M15" s="49"/>
      <c r="N15" s="49"/>
      <c r="O15" s="49"/>
      <c r="P15" s="49"/>
      <c r="Q15" s="21"/>
      <c r="R15" s="21"/>
      <c r="S15" s="22"/>
      <c r="T15" s="32"/>
      <c r="U15" s="43"/>
    </row>
    <row r="16" spans="1:2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32"/>
      <c r="U16" s="22"/>
    </row>
    <row r="17" spans="1:2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49" t="s">
        <v>5</v>
      </c>
      <c r="R17" s="21"/>
      <c r="S17" s="43">
        <f>P13-S13</f>
        <v>103949</v>
      </c>
      <c r="T17" s="32"/>
      <c r="U17" s="43"/>
    </row>
    <row r="18" spans="1:2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T18" s="32"/>
      <c r="U18" s="22"/>
    </row>
    <row r="19" spans="1:2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5.75" thickBo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t="20.25" thickBo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76" t="s">
        <v>11</v>
      </c>
      <c r="L21" s="77"/>
      <c r="M21" s="77"/>
      <c r="N21" s="78"/>
      <c r="O21" s="16"/>
      <c r="P21" s="16"/>
      <c r="Q21" s="16"/>
      <c r="R21" s="16"/>
      <c r="S21" s="16"/>
      <c r="T21" s="16"/>
      <c r="U21" s="16"/>
    </row>
    <row r="22" spans="1:21" ht="20.25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79" t="s">
        <v>16</v>
      </c>
      <c r="L22" s="80"/>
      <c r="M22" s="80"/>
      <c r="N22" s="81"/>
      <c r="O22" s="16"/>
      <c r="P22" s="16"/>
      <c r="Q22" s="16"/>
      <c r="R22" s="16"/>
      <c r="S22" s="16"/>
      <c r="T22" s="16"/>
      <c r="U22" s="16"/>
    </row>
    <row r="23" spans="1:21" ht="20.25" thickBot="1" x14ac:dyDescent="0.4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79" t="s">
        <v>8</v>
      </c>
      <c r="L23" s="80"/>
      <c r="M23" s="82">
        <f>K13+L13+M13</f>
        <v>40005.4</v>
      </c>
      <c r="N23" s="83"/>
      <c r="O23" s="16"/>
      <c r="P23" s="16"/>
      <c r="Q23" s="16"/>
      <c r="R23" s="16"/>
      <c r="S23" s="16"/>
      <c r="T23" s="16"/>
      <c r="U23" s="16"/>
    </row>
    <row r="24" spans="1:21" ht="20.25" thickBot="1" x14ac:dyDescent="0.4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79" t="s">
        <v>9</v>
      </c>
      <c r="L24" s="80"/>
      <c r="M24" s="82">
        <f>S17</f>
        <v>103949</v>
      </c>
      <c r="N24" s="83"/>
      <c r="O24" s="16"/>
      <c r="P24" s="16"/>
      <c r="Q24" s="16"/>
      <c r="R24" s="16"/>
      <c r="S24" s="16"/>
      <c r="T24" s="16"/>
      <c r="U24" s="16"/>
    </row>
    <row r="25" spans="1:21" ht="20.25" thickBot="1" x14ac:dyDescent="0.4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72" t="s">
        <v>10</v>
      </c>
      <c r="L25" s="73"/>
      <c r="M25" s="74">
        <f>N13-P10</f>
        <v>0</v>
      </c>
      <c r="N25" s="75"/>
      <c r="O25" s="16"/>
      <c r="P25" s="16"/>
      <c r="Q25" s="16"/>
      <c r="R25" s="16"/>
      <c r="S25" s="16"/>
      <c r="T25" s="16"/>
      <c r="U25" s="16"/>
    </row>
    <row r="26" spans="1:21" ht="20.25" thickBot="1" x14ac:dyDescent="0.4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72"/>
      <c r="L26" s="73"/>
      <c r="M26" s="74"/>
      <c r="N26" s="75"/>
      <c r="O26" s="16"/>
      <c r="P26" s="16"/>
      <c r="Q26" s="16"/>
      <c r="R26" s="16"/>
      <c r="S26" s="16"/>
      <c r="T26" s="16"/>
      <c r="U26" s="16"/>
    </row>
    <row r="27" spans="1:2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</sheetData>
  <mergeCells count="10">
    <mergeCell ref="K25:L25"/>
    <mergeCell ref="M25:N25"/>
    <mergeCell ref="K26:L26"/>
    <mergeCell ref="M26:N26"/>
    <mergeCell ref="K21:N21"/>
    <mergeCell ref="K22:N22"/>
    <mergeCell ref="K23:L23"/>
    <mergeCell ref="M23:N23"/>
    <mergeCell ref="K24:L24"/>
    <mergeCell ref="M24:N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2025-05-29T11:00:00Z</dcterms:modified>
</cp:coreProperties>
</file>