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Swapnil\Civil Infra Solution\"/>
    </mc:Choice>
  </mc:AlternateContent>
  <xr:revisionPtr revIDLastSave="0" documentId="13_ncr:1_{23A0BEE1-F040-4099-A4A4-CE11B56B309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N9" i="1" s="1"/>
  <c r="G10" i="1"/>
  <c r="N10" i="1" s="1"/>
  <c r="G8" i="1"/>
  <c r="N8" i="1" s="1"/>
  <c r="J9" i="1" l="1"/>
  <c r="H8" i="1"/>
  <c r="J10" i="1"/>
  <c r="I8" i="1"/>
  <c r="J8" i="1"/>
  <c r="O8" i="1" l="1"/>
  <c r="H10" i="1" l="1"/>
  <c r="I10" i="1" s="1"/>
  <c r="O10" i="1" s="1"/>
  <c r="H9" i="1"/>
  <c r="I9" i="1" s="1"/>
  <c r="O9" i="1" s="1"/>
  <c r="P7" i="1" l="1"/>
</calcChain>
</file>

<file path=xl/sharedStrings.xml><?xml version="1.0" encoding="utf-8"?>
<sst xmlns="http://schemas.openxmlformats.org/spreadsheetml/2006/main" count="33" uniqueCount="30">
  <si>
    <t>Amount</t>
  </si>
  <si>
    <t>PAYMENT NOTE No.</t>
  </si>
  <si>
    <t>UTR</t>
  </si>
  <si>
    <t>28/09/2021 NEFT-N271210774871712-RIUP27-CIVIL INFRASOLUTIONS 271215539587 1,987,560.00</t>
  </si>
  <si>
    <t>RIUP27</t>
  </si>
  <si>
    <t>Subcontractor:</t>
  </si>
  <si>
    <t>State:</t>
  </si>
  <si>
    <t>Uttar Pradesh</t>
  </si>
  <si>
    <t>District:</t>
  </si>
  <si>
    <t>Muzaffarnagar</t>
  </si>
  <si>
    <t>Block:</t>
  </si>
  <si>
    <t>Civil Infra Solution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</si>
  <si>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</si>
  <si>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</si>
  <si>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</si>
  <si>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</si>
  <si>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</si>
  <si>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</si>
  <si>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</si>
  <si>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</si>
  <si>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</si>
  <si>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</si>
  <si>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</si>
  <si>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</si>
  <si>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Hold the Amount because the Qty. is more then the DPR</t>
  </si>
  <si>
    <t>Final_Amount</t>
  </si>
  <si>
    <t>Payment_Amount</t>
  </si>
  <si>
    <t>TDS_Payment_Amount</t>
  </si>
  <si>
    <t>Total_Amount</t>
  </si>
  <si>
    <t>Saharanpur Village Pipe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</si>
</sst>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5" fontId="3" fillId="2" borderId="14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9" fontId="3" fillId="2" borderId="21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horizontal="right"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43" fontId="0" fillId="2" borderId="10" xfId="1" applyNumberFormat="1" applyFont="1" applyFill="1" applyBorder="1" applyAlignment="1">
      <alignment vertical="center"/>
    </xf>
    <xf numFmtId="43" fontId="0" fillId="2" borderId="10" xfId="0" applyNumberFormat="1" applyFill="1" applyBorder="1" applyAlignment="1">
      <alignment vertical="center"/>
    </xf>
    <xf numFmtId="9" fontId="3" fillId="2" borderId="24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1" xfId="1" applyNumberFormat="1" applyFont="1" applyFill="1" applyBorder="1" applyAlignment="1">
      <alignment vertical="center"/>
    </xf>
    <xf numFmtId="9" fontId="3" fillId="3" borderId="24" xfId="1" applyNumberFormat="1" applyFont="1" applyFill="1" applyBorder="1" applyAlignment="1">
      <alignment vertical="center"/>
    </xf>
    <xf numFmtId="43" fontId="3" fillId="3" borderId="21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15" fontId="3" fillId="2" borderId="27" xfId="0" applyNumberFormat="1" applyFont="1" applyFill="1" applyBorder="1" applyAlignment="1">
      <alignment horizontal="center"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14" fontId="3" fillId="2" borderId="15" xfId="0" applyNumberFormat="1" applyFont="1" applyFill="1" applyBorder="1" applyAlignment="1">
      <alignment horizontal="center" vertical="center"/>
    </xf>
    <xf numFmtId="43" fontId="3" fillId="2" borderId="10" xfId="1" applyNumberFormat="1" applyFont="1" applyFill="1" applyBorder="1" applyAlignment="1">
      <alignment horizontal="right" vertical="center"/>
    </xf>
    <xf numFmtId="165" fontId="3" fillId="2" borderId="8" xfId="1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26" xfId="0" applyFont="1" applyFill="1" applyBorder="1" applyAlignment="1">
      <alignment vertical="center"/>
    </xf>
    <xf numFmtId="0" fontId="6" fillId="2" borderId="26" xfId="0" applyFont="1" applyFill="1" applyBorder="1" applyAlignment="1">
      <alignment horizontal="center" vertical="center" wrapText="1"/>
    </xf>
    <xf numFmtId="14" fontId="6" fillId="2" borderId="26" xfId="0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64" fontId="7" fillId="2" borderId="26" xfId="1" applyFont="1" applyFill="1" applyBorder="1" applyAlignment="1">
      <alignment horizontal="center" vertical="center"/>
    </xf>
    <xf numFmtId="164" fontId="6" fillId="2" borderId="26" xfId="1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selection activeCell="C2" sqref="C2:C4"/>
    </sheetView>
  </sheetViews>
  <sheetFormatPr defaultColWidth="9" defaultRowHeight="15" x14ac:dyDescent="0.25"/>
  <cols>
    <col min="1" max="1" width="9" style="8"/>
    <col min="2" max="2" width="30" style="8" customWidth="1"/>
    <col min="3" max="3" width="13.42578125" style="8" bestFit="1" customWidth="1"/>
    <col min="4" max="4" width="11.5703125" style="8" bestFit="1" customWidth="1"/>
    <col min="5" max="5" width="13.28515625" style="8" bestFit="1" customWidth="1"/>
    <col min="6" max="7" width="13.28515625" style="8" customWidth="1"/>
    <col min="8" max="8" width="14.7109375" style="37" customWidth="1"/>
    <col min="9" max="9" width="12.85546875" style="37" bestFit="1" customWidth="1"/>
    <col min="10" max="10" width="11.140625" style="8" bestFit="1" customWidth="1"/>
    <col min="11" max="11" width="10.42578125" style="8" bestFit="1" customWidth="1"/>
    <col min="12" max="12" width="10.42578125" style="8" customWidth="1"/>
    <col min="13" max="13" width="11.140625" style="8" bestFit="1" customWidth="1"/>
    <col min="14" max="14" width="15.140625" style="8" customWidth="1"/>
    <col min="15" max="15" width="14.85546875" style="8" customWidth="1"/>
    <col min="16" max="16" width="7.28515625" style="8" customWidth="1"/>
    <col min="17" max="17" width="21.7109375" style="8" bestFit="1" customWidth="1"/>
    <col min="18" max="18" width="12.7109375" style="8" bestFit="1" customWidth="1"/>
    <col min="19" max="19" width="14.5703125" style="8" bestFit="1" customWidth="1"/>
    <col min="20" max="20" width="19.140625" style="8" bestFit="1" customWidth="1"/>
    <col min="21" max="21" width="84.140625" style="8" bestFit="1" customWidth="1"/>
    <col min="22" max="16384" width="9" style="8"/>
  </cols>
  <sheetData>
    <row r="1" spans="1:21" x14ac:dyDescent="0.25">
      <c r="A1" s="71" t="s">
        <v>5</v>
      </c>
      <c r="B1" s="72" t="s">
        <v>11</v>
      </c>
      <c r="C1"/>
      <c r="E1" s="9"/>
      <c r="F1" s="9"/>
      <c r="G1" s="9"/>
      <c r="H1" s="10"/>
      <c r="I1" s="10"/>
    </row>
    <row r="2" spans="1:21" ht="21" x14ac:dyDescent="0.25">
      <c r="A2" s="71" t="s">
        <v>6</v>
      </c>
      <c r="B2" t="s">
        <v>7</v>
      </c>
      <c r="C2"/>
      <c r="D2" s="11"/>
      <c r="G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1" ht="21.75" thickBot="1" x14ac:dyDescent="0.3">
      <c r="A3" s="71" t="s">
        <v>8</v>
      </c>
      <c r="B3" t="s">
        <v>9</v>
      </c>
      <c r="C3"/>
      <c r="D3" s="11"/>
      <c r="G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21" ht="15.75" thickBot="1" x14ac:dyDescent="0.3">
      <c r="A4" s="71" t="s">
        <v>10</v>
      </c>
      <c r="B4" t="s">
        <v>9</v>
      </c>
      <c r="C4"/>
      <c r="D4" s="14"/>
      <c r="E4" s="14"/>
      <c r="F4" s="13"/>
      <c r="G4" s="13"/>
      <c r="H4" s="15"/>
      <c r="I4" s="15"/>
      <c r="J4" s="13"/>
      <c r="K4" s="13"/>
      <c r="L4" s="13"/>
      <c r="M4" s="13"/>
      <c r="N4" s="13"/>
      <c r="Q4" s="13"/>
      <c r="R4" s="16"/>
      <c r="S4" s="16"/>
      <c r="T4" s="16"/>
      <c r="U4" s="16"/>
    </row>
    <row r="5" spans="1:21" ht="59.45" customHeight="1" thickBot="1" x14ac:dyDescent="0.3">
      <c r="A5" s="73" t="s">
        <v>12</v>
      </c>
      <c r="B5" s="74" t="s">
        <v>13</v>
      </c>
      <c r="C5" s="75" t="s">
        <v>14</v>
      </c>
      <c r="D5" s="76" t="s">
        <v>15</v>
      </c>
      <c r="E5" s="74" t="s">
        <v>16</v>
      </c>
      <c r="F5" s="74" t="s">
        <v>17</v>
      </c>
      <c r="G5" s="76" t="s">
        <v>18</v>
      </c>
      <c r="H5" s="77" t="s">
        <v>19</v>
      </c>
      <c r="I5" s="78" t="s">
        <v>0</v>
      </c>
      <c r="J5" s="74" t="s">
        <v>20</v>
      </c>
      <c r="K5" s="74" t="s">
        <v>21</v>
      </c>
      <c r="L5" s="74" t="s">
        <v>22</v>
      </c>
      <c r="M5" s="74" t="s">
        <v>23</v>
      </c>
      <c r="N5" s="79" t="s">
        <v>24</v>
      </c>
      <c r="O5" s="74" t="s">
        <v>25</v>
      </c>
      <c r="P5" s="2"/>
      <c r="Q5" s="1" t="s">
        <v>1</v>
      </c>
      <c r="R5" s="74" t="s">
        <v>26</v>
      </c>
      <c r="S5" s="74" t="s">
        <v>27</v>
      </c>
      <c r="T5" s="74" t="s">
        <v>28</v>
      </c>
      <c r="U5" s="7" t="s">
        <v>2</v>
      </c>
    </row>
    <row r="6" spans="1:21" x14ac:dyDescent="0.25">
      <c r="B6" s="17"/>
      <c r="C6" s="18"/>
      <c r="D6" s="18"/>
      <c r="E6" s="19"/>
      <c r="F6" s="39"/>
      <c r="G6" s="39"/>
      <c r="H6" s="25">
        <v>0.18</v>
      </c>
      <c r="I6" s="21"/>
      <c r="J6" s="70">
        <v>7.4999999999999997E-2</v>
      </c>
      <c r="K6" s="22">
        <v>0.05</v>
      </c>
      <c r="L6" s="22">
        <v>0.05</v>
      </c>
      <c r="M6" s="22">
        <v>0.1</v>
      </c>
      <c r="N6" s="45">
        <v>0.15</v>
      </c>
      <c r="O6" s="23"/>
      <c r="P6" s="2"/>
      <c r="Q6" s="24"/>
      <c r="R6" s="20"/>
      <c r="S6" s="25">
        <v>0.01</v>
      </c>
      <c r="T6" s="26"/>
      <c r="U6" s="23"/>
    </row>
    <row r="7" spans="1:21" s="46" customFormat="1" x14ac:dyDescent="0.25">
      <c r="B7" s="47"/>
      <c r="C7" s="48"/>
      <c r="D7" s="49"/>
      <c r="E7" s="50"/>
      <c r="F7" s="51"/>
      <c r="G7" s="51"/>
      <c r="H7" s="52"/>
      <c r="I7" s="53"/>
      <c r="J7" s="54"/>
      <c r="K7" s="55"/>
      <c r="L7" s="55"/>
      <c r="M7" s="55"/>
      <c r="N7" s="56"/>
      <c r="O7" s="57"/>
      <c r="P7" s="61">
        <f>A8</f>
        <v>47517</v>
      </c>
      <c r="Q7" s="58"/>
      <c r="R7" s="59"/>
      <c r="S7" s="52"/>
      <c r="T7" s="60"/>
      <c r="U7" s="57"/>
    </row>
    <row r="8" spans="1:21" ht="41.45" customHeight="1" x14ac:dyDescent="0.25">
      <c r="A8" s="8">
        <v>47517</v>
      </c>
      <c r="B8" s="3" t="s">
        <v>29</v>
      </c>
      <c r="C8" s="4">
        <v>44193</v>
      </c>
      <c r="D8" s="5">
        <v>1</v>
      </c>
      <c r="E8" s="27">
        <v>700000</v>
      </c>
      <c r="F8" s="40"/>
      <c r="G8" s="40">
        <f>E8-F8</f>
        <v>700000</v>
      </c>
      <c r="H8" s="20">
        <f>G8*H6</f>
        <v>126000</v>
      </c>
      <c r="I8" s="21">
        <f>G8+H8</f>
        <v>826000</v>
      </c>
      <c r="J8" s="28">
        <f>G8*J6</f>
        <v>52500</v>
      </c>
      <c r="K8" s="23"/>
      <c r="L8" s="23"/>
      <c r="M8" s="23"/>
      <c r="N8" s="39">
        <f>N6*G8</f>
        <v>105000</v>
      </c>
      <c r="O8" s="18">
        <f>ROUND(I8-SUM(J8:N8),0)</f>
        <v>668500</v>
      </c>
      <c r="P8" s="2"/>
      <c r="Q8" s="29" t="s">
        <v>4</v>
      </c>
      <c r="R8" s="20">
        <v>1987560</v>
      </c>
      <c r="S8" s="20">
        <v>0</v>
      </c>
      <c r="T8" s="26">
        <v>1987560</v>
      </c>
      <c r="U8" s="30" t="s">
        <v>3</v>
      </c>
    </row>
    <row r="9" spans="1:21" ht="41.45" customHeight="1" x14ac:dyDescent="0.25">
      <c r="A9" s="8">
        <v>47517</v>
      </c>
      <c r="B9" s="3" t="s">
        <v>29</v>
      </c>
      <c r="C9" s="62">
        <v>44210</v>
      </c>
      <c r="D9" s="5">
        <v>2</v>
      </c>
      <c r="E9" s="63">
        <v>1433000</v>
      </c>
      <c r="F9" s="31"/>
      <c r="G9" s="40">
        <f t="shared" ref="G9:G10" si="0">E9-F9</f>
        <v>1433000</v>
      </c>
      <c r="H9" s="20">
        <f>E9*H6</f>
        <v>257940</v>
      </c>
      <c r="I9" s="21">
        <f>E9+H9</f>
        <v>1690940</v>
      </c>
      <c r="J9" s="28">
        <f>G9*J6</f>
        <v>107475</v>
      </c>
      <c r="K9" s="23"/>
      <c r="L9" s="23"/>
      <c r="M9" s="23"/>
      <c r="N9" s="39">
        <f>N6*G9</f>
        <v>214950</v>
      </c>
      <c r="O9" s="18">
        <f>ROUND(I9-SUM(J9:N9),0)</f>
        <v>1368515</v>
      </c>
      <c r="P9" s="2"/>
      <c r="Q9" s="65"/>
      <c r="R9" s="64"/>
      <c r="S9" s="64"/>
      <c r="T9" s="66"/>
      <c r="U9" s="67"/>
    </row>
    <row r="10" spans="1:21" ht="45" customHeight="1" thickBot="1" x14ac:dyDescent="0.3">
      <c r="A10" s="8">
        <v>47517</v>
      </c>
      <c r="B10" s="3" t="s">
        <v>29</v>
      </c>
      <c r="C10" s="68">
        <v>44427</v>
      </c>
      <c r="D10" s="5">
        <v>3</v>
      </c>
      <c r="E10" s="32">
        <v>2208400</v>
      </c>
      <c r="F10" s="69"/>
      <c r="G10" s="40">
        <f t="shared" si="0"/>
        <v>2208400</v>
      </c>
      <c r="H10" s="20">
        <f>E10*H6</f>
        <v>397512</v>
      </c>
      <c r="I10" s="21">
        <f t="shared" ref="I10" si="1">E10+H10</f>
        <v>2605912</v>
      </c>
      <c r="J10" s="28">
        <f>G10*J6</f>
        <v>165630</v>
      </c>
      <c r="K10" s="23"/>
      <c r="L10" s="23"/>
      <c r="M10" s="23"/>
      <c r="N10" s="39">
        <f>N6*G10</f>
        <v>331260</v>
      </c>
      <c r="O10" s="18">
        <f>ROUND(I10-SUM(J10:N10),0)</f>
        <v>2109022</v>
      </c>
      <c r="P10" s="6"/>
      <c r="Q10" s="35"/>
      <c r="R10" s="33"/>
      <c r="S10" s="33"/>
      <c r="T10" s="36"/>
      <c r="U10" s="34"/>
    </row>
    <row r="11" spans="1:2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</row>
    <row r="12" spans="1:2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  <c r="U12" s="31"/>
    </row>
    <row r="13" spans="1:2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41"/>
      <c r="O13" s="41"/>
      <c r="P13" s="41"/>
      <c r="Q13" s="41"/>
      <c r="R13" s="41"/>
      <c r="S13" s="41"/>
      <c r="T13" s="38"/>
      <c r="U13" s="31"/>
    </row>
    <row r="14" spans="1:2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  <c r="U14" s="31"/>
    </row>
    <row r="15" spans="1:2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38"/>
      <c r="U15" s="31"/>
    </row>
    <row r="16" spans="1:2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  <c r="U16" s="31"/>
    </row>
    <row r="18" spans="6:11" x14ac:dyDescent="0.25">
      <c r="F18" s="42"/>
      <c r="G18" s="42"/>
      <c r="H18" s="43"/>
      <c r="I18" s="43"/>
      <c r="J18" s="42"/>
      <c r="K18" s="42"/>
    </row>
    <row r="19" spans="6:11" x14ac:dyDescent="0.25">
      <c r="F19" s="42"/>
      <c r="G19" s="42"/>
      <c r="H19" s="43"/>
      <c r="I19" s="43"/>
      <c r="J19" s="42"/>
      <c r="K19" s="44"/>
    </row>
    <row r="20" spans="6:11" x14ac:dyDescent="0.25">
      <c r="F20" s="42"/>
      <c r="G20" s="42"/>
      <c r="H20" s="43"/>
      <c r="I20" s="43"/>
      <c r="J20" s="42"/>
      <c r="K20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Swapnil Dahiphale</cp:lastModifiedBy>
  <cp:lastPrinted>2022-06-10T14:20:18Z</cp:lastPrinted>
  <dcterms:created xsi:type="dcterms:W3CDTF">2022-06-10T14:11:52Z</dcterms:created>
  <dcterms:modified xsi:type="dcterms:W3CDTF">2025-05-27T06:35:56Z</dcterms:modified>
</cp:coreProperties>
</file>