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filterPrivacy="1" defaultThemeVersion="124226"/>
  <xr:revisionPtr revIDLastSave="0" documentId="13_ncr:1_{05EC2405-8386-4A20-84F2-FCC3D229C667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combin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O8" i="1" l="1"/>
  <c r="P9" i="1" s="1"/>
  <c r="G8" i="1"/>
  <c r="K8" i="1" s="1"/>
  <c r="L8" i="1" l="1"/>
  <c r="M8" i="1"/>
  <c r="I8" i="1"/>
  <c r="J8" i="1"/>
  <c r="P8" i="1" l="1"/>
  <c r="L25" i="1" l="1"/>
  <c r="N30" i="1"/>
  <c r="N27" i="1" l="1"/>
  <c r="N28" i="1" l="1"/>
</calcChain>
</file>

<file path=xl/sharedStrings.xml><?xml version="1.0" encoding="utf-8"?>
<sst xmlns="http://schemas.openxmlformats.org/spreadsheetml/2006/main" count="47" uniqueCount="46">
  <si>
    <t>Invoice No</t>
  </si>
  <si>
    <t>Amount</t>
  </si>
  <si>
    <t>SD (5%)</t>
  </si>
  <si>
    <t>PAYMENT NOTE No.</t>
  </si>
  <si>
    <t>UTR</t>
  </si>
  <si>
    <t>TDS Amount @ 1% on BASIC AMOUNT</t>
  </si>
  <si>
    <t>Advance paid</t>
  </si>
  <si>
    <t>Advance Village wise</t>
  </si>
  <si>
    <t>Advance / Surplus</t>
  </si>
  <si>
    <t>Total Hold ( SD+OC+HT)</t>
  </si>
  <si>
    <t>M/s D S Construction</t>
  </si>
  <si>
    <t>26-09-2022 NEFT/AXISP00322503017/RIUP22/823/D S CONSTRUCTION ₹ 99,000.00</t>
  </si>
  <si>
    <t>RIUP22/823</t>
  </si>
  <si>
    <t>12-10-2022 NEFT/AXISP00327681881/RIUP22/957/D S CONSTRUCTION 198000.00</t>
  </si>
  <si>
    <t>RIUP22/957</t>
  </si>
  <si>
    <t>14-11-2022 NEFT/AXISP00337247389/RIUP22/1249/D S CONSTRUCTIO 396000.00</t>
  </si>
  <si>
    <t>RIUP22/1249</t>
  </si>
  <si>
    <t>10.12.2022</t>
  </si>
  <si>
    <t>GST</t>
  </si>
  <si>
    <t>GST release note</t>
  </si>
  <si>
    <t>Updated On 26.10.24</t>
  </si>
  <si>
    <t>clear</t>
  </si>
  <si>
    <t>DPR Excess Hold</t>
  </si>
  <si>
    <t>Subcontractor:</t>
  </si>
  <si>
    <t>State:</t>
  </si>
  <si>
    <t>Uttar Pradesh</t>
  </si>
  <si>
    <t>District:</t>
  </si>
  <si>
    <t>Muzaffarnagar</t>
  </si>
  <si>
    <t>Block:</t>
  </si>
  <si>
    <t>PMC_No</t>
  </si>
  <si>
    <t>Invoice_Details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</si>
  <si>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</si>
  <si>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</si>
  <si>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</si>
  <si>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</si>
  <si>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</si>
  <si>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</si>
  <si>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</si>
  <si>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</si>
  <si>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</si>
  <si>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Hold the Amount because the Qty. is more then the DPR</t>
  </si>
  <si>
    <t>GST_SD_Amount</t>
  </si>
  <si>
    <t>Final_Amount</t>
  </si>
  <si>
    <t>Total_Amount</t>
  </si>
  <si>
    <t>Payment_Amount</t>
  </si>
  <si>
    <t xml:space="preserve">Akhlor Village Pipe line work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</si>
</sst>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.00_);_(* \(#,##0.00\);_(* &quot;-&quot;??_);_(@_)"/>
    <numFmt numFmtId="165" formatCode="_ * #,##0_ ;_ * \-#,##0_ ;_ * &quot;-&quot;??_ ;_ @_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9"/>
      <name val="Comic Sans MS"/>
      <family val="4"/>
    </font>
    <font>
      <sz val="9"/>
      <color rgb="FF333333"/>
      <name val="Verdana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omic Sans MS"/>
      <family val="4"/>
    </font>
    <font>
      <sz val="10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1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43" fontId="4" fillId="2" borderId="0" xfId="1" applyNumberFormat="1" applyFont="1" applyFill="1" applyBorder="1" applyAlignment="1">
      <alignment horizontal="center" vertical="center"/>
    </xf>
    <xf numFmtId="43" fontId="0" fillId="2" borderId="0" xfId="1" applyNumberFormat="1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1" xfId="0" applyFont="1" applyFill="1" applyBorder="1" applyAlignment="1">
      <alignment vertical="center"/>
    </xf>
    <xf numFmtId="43" fontId="4" fillId="2" borderId="0" xfId="1" applyNumberFormat="1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43" fontId="4" fillId="2" borderId="4" xfId="1" applyNumberFormat="1" applyFont="1" applyFill="1" applyBorder="1" applyAlignment="1">
      <alignment vertical="center"/>
    </xf>
    <xf numFmtId="43" fontId="4" fillId="2" borderId="3" xfId="1" applyNumberFormat="1" applyFont="1" applyFill="1" applyBorder="1" applyAlignment="1">
      <alignment vertical="center"/>
    </xf>
    <xf numFmtId="0" fontId="8" fillId="0" borderId="0" xfId="0" applyFont="1"/>
    <xf numFmtId="43" fontId="4" fillId="2" borderId="14" xfId="1" applyNumberFormat="1" applyFont="1" applyFill="1" applyBorder="1" applyAlignment="1">
      <alignment vertical="center"/>
    </xf>
    <xf numFmtId="43" fontId="4" fillId="2" borderId="15" xfId="1" applyNumberFormat="1" applyFont="1" applyFill="1" applyBorder="1" applyAlignment="1">
      <alignment vertical="center"/>
    </xf>
    <xf numFmtId="43" fontId="4" fillId="2" borderId="12" xfId="1" applyNumberFormat="1" applyFont="1" applyFill="1" applyBorder="1" applyAlignment="1">
      <alignment vertical="center"/>
    </xf>
    <xf numFmtId="43" fontId="4" fillId="2" borderId="10" xfId="1" applyNumberFormat="1" applyFont="1" applyFill="1" applyBorder="1" applyAlignment="1">
      <alignment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 wrapText="1"/>
    </xf>
    <xf numFmtId="43" fontId="7" fillId="2" borderId="19" xfId="1" applyNumberFormat="1" applyFont="1" applyFill="1" applyBorder="1" applyAlignment="1">
      <alignment horizontal="center" vertical="center"/>
    </xf>
    <xf numFmtId="43" fontId="6" fillId="2" borderId="17" xfId="1" applyNumberFormat="1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43" fontId="4" fillId="2" borderId="13" xfId="1" applyNumberFormat="1" applyFont="1" applyFill="1" applyBorder="1" applyAlignment="1">
      <alignment vertical="center"/>
    </xf>
    <xf numFmtId="43" fontId="4" fillId="2" borderId="7" xfId="1" applyNumberFormat="1" applyFont="1" applyFill="1" applyBorder="1" applyAlignment="1">
      <alignment vertical="center"/>
    </xf>
    <xf numFmtId="43" fontId="4" fillId="2" borderId="2" xfId="1" applyNumberFormat="1" applyFont="1" applyFill="1" applyBorder="1" applyAlignment="1">
      <alignment vertical="center"/>
    </xf>
    <xf numFmtId="9" fontId="4" fillId="2" borderId="12" xfId="1" applyNumberFormat="1" applyFont="1" applyFill="1" applyBorder="1" applyAlignment="1">
      <alignment vertical="center"/>
    </xf>
    <xf numFmtId="9" fontId="4" fillId="2" borderId="10" xfId="1" applyNumberFormat="1" applyFont="1" applyFill="1" applyBorder="1" applyAlignment="1">
      <alignment vertical="center"/>
    </xf>
    <xf numFmtId="9" fontId="4" fillId="2" borderId="3" xfId="1" applyNumberFormat="1" applyFont="1" applyFill="1" applyBorder="1" applyAlignment="1">
      <alignment vertical="center"/>
    </xf>
    <xf numFmtId="9" fontId="4" fillId="2" borderId="15" xfId="1" applyNumberFormat="1" applyFont="1" applyFill="1" applyBorder="1" applyAlignment="1">
      <alignment vertical="center"/>
    </xf>
    <xf numFmtId="43" fontId="4" fillId="2" borderId="5" xfId="1" applyNumberFormat="1" applyFont="1" applyFill="1" applyBorder="1" applyAlignment="1">
      <alignment vertical="center"/>
    </xf>
    <xf numFmtId="0" fontId="0" fillId="3" borderId="0" xfId="0" applyFill="1" applyAlignment="1">
      <alignment vertical="center"/>
    </xf>
    <xf numFmtId="43" fontId="4" fillId="3" borderId="13" xfId="1" applyNumberFormat="1" applyFont="1" applyFill="1" applyBorder="1" applyAlignment="1">
      <alignment vertical="center"/>
    </xf>
    <xf numFmtId="43" fontId="4" fillId="3" borderId="12" xfId="1" applyNumberFormat="1" applyFont="1" applyFill="1" applyBorder="1" applyAlignment="1">
      <alignment vertical="center"/>
    </xf>
    <xf numFmtId="43" fontId="4" fillId="3" borderId="14" xfId="1" applyNumberFormat="1" applyFont="1" applyFill="1" applyBorder="1" applyAlignment="1">
      <alignment vertical="center"/>
    </xf>
    <xf numFmtId="43" fontId="4" fillId="3" borderId="2" xfId="1" applyNumberFormat="1" applyFont="1" applyFill="1" applyBorder="1" applyAlignment="1">
      <alignment vertical="center"/>
    </xf>
    <xf numFmtId="43" fontId="4" fillId="3" borderId="15" xfId="1" applyNumberFormat="1" applyFont="1" applyFill="1" applyBorder="1" applyAlignment="1">
      <alignment vertical="center"/>
    </xf>
    <xf numFmtId="9" fontId="4" fillId="3" borderId="12" xfId="1" applyNumberFormat="1" applyFont="1" applyFill="1" applyBorder="1" applyAlignment="1">
      <alignment vertical="center"/>
    </xf>
    <xf numFmtId="9" fontId="4" fillId="3" borderId="10" xfId="1" applyNumberFormat="1" applyFont="1" applyFill="1" applyBorder="1" applyAlignment="1">
      <alignment vertical="center"/>
    </xf>
    <xf numFmtId="43" fontId="4" fillId="3" borderId="10" xfId="1" applyNumberFormat="1" applyFont="1" applyFill="1" applyBorder="1" applyAlignment="1">
      <alignment vertical="center"/>
    </xf>
    <xf numFmtId="43" fontId="4" fillId="3" borderId="4" xfId="1" applyNumberFormat="1" applyFont="1" applyFill="1" applyBorder="1" applyAlignment="1">
      <alignment vertical="center"/>
    </xf>
    <xf numFmtId="43" fontId="4" fillId="3" borderId="3" xfId="1" applyNumberFormat="1" applyFont="1" applyFill="1" applyBorder="1" applyAlignment="1">
      <alignment vertical="center"/>
    </xf>
    <xf numFmtId="9" fontId="4" fillId="3" borderId="3" xfId="1" applyNumberFormat="1" applyFont="1" applyFill="1" applyBorder="1" applyAlignment="1">
      <alignment vertical="center"/>
    </xf>
    <xf numFmtId="9" fontId="4" fillId="3" borderId="15" xfId="1" applyNumberFormat="1" applyFont="1" applyFill="1" applyBorder="1" applyAlignment="1">
      <alignment vertical="center"/>
    </xf>
    <xf numFmtId="43" fontId="4" fillId="3" borderId="5" xfId="1" applyNumberFormat="1" applyFont="1" applyFill="1" applyBorder="1" applyAlignment="1">
      <alignment vertical="center"/>
    </xf>
    <xf numFmtId="14" fontId="4" fillId="2" borderId="13" xfId="1" applyNumberFormat="1" applyFont="1" applyFill="1" applyBorder="1" applyAlignment="1">
      <alignment vertical="center"/>
    </xf>
    <xf numFmtId="165" fontId="4" fillId="2" borderId="12" xfId="1" applyNumberFormat="1" applyFont="1" applyFill="1" applyBorder="1" applyAlignment="1">
      <alignment vertical="center"/>
    </xf>
    <xf numFmtId="0" fontId="4" fillId="2" borderId="10" xfId="1" applyNumberFormat="1" applyFont="1" applyFill="1" applyBorder="1" applyAlignment="1">
      <alignment vertical="center"/>
    </xf>
    <xf numFmtId="165" fontId="11" fillId="2" borderId="12" xfId="1" applyNumberFormat="1" applyFont="1" applyFill="1" applyBorder="1" applyAlignment="1">
      <alignment vertical="center"/>
    </xf>
    <xf numFmtId="43" fontId="4" fillId="4" borderId="10" xfId="1" applyNumberFormat="1" applyFont="1" applyFill="1" applyBorder="1" applyAlignment="1">
      <alignment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43" fontId="10" fillId="2" borderId="13" xfId="0" applyNumberFormat="1" applyFont="1" applyFill="1" applyBorder="1" applyAlignment="1">
      <alignment horizontal="center" vertical="center"/>
    </xf>
    <xf numFmtId="0" fontId="10" fillId="2" borderId="9" xfId="2" applyNumberFormat="1" applyFont="1" applyFill="1" applyBorder="1" applyAlignment="1">
      <alignment horizontal="center" vertical="center"/>
    </xf>
    <xf numFmtId="0" fontId="10" fillId="2" borderId="11" xfId="2" applyNumberFormat="1" applyFont="1" applyFill="1" applyBorder="1" applyAlignment="1">
      <alignment horizontal="center" vertical="center"/>
    </xf>
    <xf numFmtId="43" fontId="9" fillId="2" borderId="16" xfId="2" applyFont="1" applyFill="1" applyBorder="1" applyAlignment="1">
      <alignment horizontal="center" vertical="center"/>
    </xf>
    <xf numFmtId="43" fontId="9" fillId="2" borderId="18" xfId="2" applyFont="1" applyFill="1" applyBorder="1" applyAlignment="1">
      <alignment horizontal="center" vertical="center"/>
    </xf>
    <xf numFmtId="43" fontId="9" fillId="2" borderId="20" xfId="2" applyFont="1" applyFill="1" applyBorder="1" applyAlignment="1">
      <alignment horizontal="center" vertical="center"/>
    </xf>
    <xf numFmtId="0" fontId="10" fillId="2" borderId="16" xfId="2" applyNumberFormat="1" applyFont="1" applyFill="1" applyBorder="1" applyAlignment="1">
      <alignment horizontal="center" vertical="center"/>
    </xf>
    <xf numFmtId="0" fontId="10" fillId="2" borderId="18" xfId="2" applyNumberFormat="1" applyFont="1" applyFill="1" applyBorder="1" applyAlignment="1">
      <alignment horizontal="center" vertical="center"/>
    </xf>
    <xf numFmtId="0" fontId="10" fillId="2" borderId="20" xfId="2" applyNumberFormat="1" applyFont="1" applyFill="1" applyBorder="1" applyAlignment="1">
      <alignment horizontal="center" vertical="center"/>
    </xf>
    <xf numFmtId="0" fontId="2" fillId="0" borderId="0" xfId="0" applyFont="1"/>
    <xf numFmtId="43" fontId="12" fillId="2" borderId="0" xfId="1" applyNumberFormat="1" applyFont="1" applyFill="1" applyBorder="1" applyAlignment="1">
      <alignment vertical="center"/>
    </xf>
    <xf numFmtId="43" fontId="4" fillId="2" borderId="21" xfId="1" applyNumberFormat="1" applyFont="1" applyFill="1" applyBorder="1" applyAlignment="1">
      <alignment vertical="center"/>
    </xf>
    <xf numFmtId="43" fontId="4" fillId="2" borderId="2" xfId="1" applyNumberFormat="1" applyFont="1" applyFill="1" applyBorder="1" applyAlignment="1">
      <alignment vertical="center" wrapText="1"/>
    </xf>
    <xf numFmtId="0" fontId="0" fillId="2" borderId="6" xfId="0" applyFill="1" applyBorder="1" applyAlignment="1">
      <alignment vertical="center"/>
    </xf>
    <xf numFmtId="0" fontId="0" fillId="2" borderId="6" xfId="0" applyFill="1" applyBorder="1" applyAlignment="1">
      <alignment vertical="center" wrapText="1"/>
    </xf>
  </cellXfs>
  <cellStyles count="3">
    <cellStyle name="Comma" xfId="1" builtinId="3"/>
    <cellStyle name="Comma 2" xfId="2" xr:uid="{00000000-0005-0000-0000-000001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0"/>
  <sheetViews>
    <sheetView tabSelected="1" zoomScale="86" zoomScaleNormal="86" zoomScaleSheetLayoutView="55" workbookViewId="0">
      <pane ySplit="5" topLeftCell="A6" activePane="bottomLeft" state="frozen"/>
      <selection pane="bottomLeft" activeCell="B17" sqref="B17"/>
    </sheetView>
  </sheetViews>
  <sheetFormatPr defaultColWidth="9" defaultRowHeight="24.95" customHeight="1" x14ac:dyDescent="0.25"/>
  <cols>
    <col min="1" max="1" width="9" style="1"/>
    <col min="2" max="2" width="30" style="1" customWidth="1"/>
    <col min="3" max="3" width="13.42578125" style="1" bestFit="1" customWidth="1"/>
    <col min="4" max="4" width="11.5703125" style="1" bestFit="1" customWidth="1"/>
    <col min="5" max="5" width="14" style="1" bestFit="1" customWidth="1"/>
    <col min="6" max="7" width="13.28515625" style="1" customWidth="1"/>
    <col min="8" max="8" width="18.28515625" style="6" bestFit="1" customWidth="1"/>
    <col min="9" max="9" width="14.5703125" style="6" bestFit="1" customWidth="1"/>
    <col min="10" max="10" width="10.7109375" style="1" bestFit="1" customWidth="1"/>
    <col min="11" max="11" width="12.140625" style="1" bestFit="1" customWidth="1"/>
    <col min="12" max="12" width="14.85546875" style="1" customWidth="1"/>
    <col min="13" max="13" width="13" style="1" customWidth="1"/>
    <col min="14" max="14" width="15.5703125" style="1" customWidth="1"/>
    <col min="15" max="16" width="14.85546875" style="1" customWidth="1"/>
    <col min="17" max="17" width="21.7109375" style="1" bestFit="1" customWidth="1"/>
    <col min="18" max="18" width="12.7109375" style="1" bestFit="1" customWidth="1"/>
    <col min="19" max="21" width="14.5703125" style="1" hidden="1" customWidth="1"/>
    <col min="22" max="22" width="15.7109375" style="1" bestFit="1" customWidth="1"/>
    <col min="23" max="23" width="69.5703125" style="1" customWidth="1"/>
    <col min="24" max="24" width="13.42578125" style="1" bestFit="1" customWidth="1"/>
    <col min="25" max="16384" width="9" style="1"/>
  </cols>
  <sheetData>
    <row r="1" spans="1:24" ht="24.95" customHeight="1" x14ac:dyDescent="0.25">
      <c r="A1" s="65" t="s">
        <v>23</v>
      </c>
      <c r="B1" s="66" t="s">
        <v>10</v>
      </c>
      <c r="E1" s="2"/>
      <c r="F1" s="2"/>
      <c r="G1" s="2"/>
      <c r="H1" s="3"/>
      <c r="I1" s="3"/>
    </row>
    <row r="2" spans="1:24" ht="24.95" customHeight="1" x14ac:dyDescent="0.25">
      <c r="A2" s="65" t="s">
        <v>24</v>
      </c>
      <c r="B2" t="s">
        <v>25</v>
      </c>
      <c r="C2" s="4"/>
      <c r="D2" s="4"/>
      <c r="H2" s="13"/>
      <c r="I2" s="5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4" ht="24.95" customHeight="1" thickBot="1" x14ac:dyDescent="0.3">
      <c r="A3" s="65" t="s">
        <v>26</v>
      </c>
      <c r="B3" t="s">
        <v>27</v>
      </c>
      <c r="C3" s="4"/>
      <c r="D3" s="4"/>
      <c r="H3" s="13"/>
      <c r="I3" s="5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spans="1:24" ht="24.95" customHeight="1" thickBot="1" x14ac:dyDescent="0.3">
      <c r="A4" s="65" t="s">
        <v>28</v>
      </c>
      <c r="B4" t="s">
        <v>27</v>
      </c>
      <c r="C4" s="8"/>
      <c r="D4" s="8"/>
      <c r="E4" s="8"/>
      <c r="F4" s="7"/>
      <c r="G4" s="7"/>
      <c r="H4" s="9"/>
      <c r="I4" s="9"/>
      <c r="J4" s="7"/>
      <c r="K4" s="7"/>
      <c r="L4" s="7"/>
      <c r="M4" s="7"/>
      <c r="N4" s="7"/>
      <c r="Q4" s="7"/>
      <c r="R4" s="10"/>
      <c r="S4" s="10"/>
      <c r="T4" s="10"/>
      <c r="U4" s="10"/>
      <c r="V4" s="10"/>
      <c r="W4" s="10"/>
    </row>
    <row r="5" spans="1:24" ht="24.95" customHeight="1" thickBot="1" x14ac:dyDescent="0.3">
      <c r="A5" s="69" t="s">
        <v>29</v>
      </c>
      <c r="B5" s="19" t="s">
        <v>30</v>
      </c>
      <c r="C5" s="18" t="s">
        <v>31</v>
      </c>
      <c r="D5" s="18" t="s">
        <v>0</v>
      </c>
      <c r="E5" s="19" t="s">
        <v>32</v>
      </c>
      <c r="F5" s="18" t="s">
        <v>33</v>
      </c>
      <c r="G5" s="20" t="s">
        <v>34</v>
      </c>
      <c r="H5" s="21" t="s">
        <v>35</v>
      </c>
      <c r="I5" s="22" t="s">
        <v>1</v>
      </c>
      <c r="J5" s="23" t="s">
        <v>36</v>
      </c>
      <c r="K5" s="24" t="s">
        <v>37</v>
      </c>
      <c r="L5" s="24" t="s">
        <v>38</v>
      </c>
      <c r="M5" s="24" t="s">
        <v>39</v>
      </c>
      <c r="N5" s="24" t="s">
        <v>40</v>
      </c>
      <c r="O5" s="24" t="s">
        <v>41</v>
      </c>
      <c r="P5" s="24" t="s">
        <v>42</v>
      </c>
      <c r="Q5" s="23" t="s">
        <v>3</v>
      </c>
      <c r="R5" s="23" t="s">
        <v>44</v>
      </c>
      <c r="S5" s="23" t="s">
        <v>5</v>
      </c>
      <c r="T5" s="25" t="s">
        <v>2</v>
      </c>
      <c r="U5" s="23" t="s">
        <v>6</v>
      </c>
      <c r="V5" s="23" t="s">
        <v>43</v>
      </c>
      <c r="W5" s="24" t="s">
        <v>4</v>
      </c>
      <c r="X5" s="23" t="s">
        <v>7</v>
      </c>
    </row>
    <row r="6" spans="1:24" ht="24.95" customHeight="1" x14ac:dyDescent="0.25">
      <c r="A6" s="69"/>
      <c r="B6" s="67"/>
      <c r="C6" s="26"/>
      <c r="D6" s="26"/>
      <c r="E6" s="27"/>
      <c r="F6" s="14"/>
      <c r="G6" s="28"/>
      <c r="H6" s="15"/>
      <c r="I6" s="16"/>
      <c r="J6" s="29">
        <v>0.01</v>
      </c>
      <c r="K6" s="30">
        <v>0.05</v>
      </c>
      <c r="L6" s="30">
        <v>0.05</v>
      </c>
      <c r="M6" s="30">
        <v>0.1</v>
      </c>
      <c r="N6" s="30"/>
      <c r="O6" s="17"/>
      <c r="P6" s="17"/>
      <c r="Q6" s="11"/>
      <c r="R6" s="12"/>
      <c r="S6" s="31">
        <v>0.01</v>
      </c>
      <c r="T6" s="32">
        <v>0.05</v>
      </c>
      <c r="U6" s="15"/>
      <c r="V6" s="33"/>
      <c r="W6" s="17"/>
      <c r="X6" s="17"/>
    </row>
    <row r="7" spans="1:24" s="34" customFormat="1" ht="24.95" customHeight="1" x14ac:dyDescent="0.25">
      <c r="A7" s="69"/>
      <c r="B7" s="38"/>
      <c r="C7" s="35"/>
      <c r="D7" s="36"/>
      <c r="E7" s="37"/>
      <c r="F7" s="37"/>
      <c r="G7" s="38"/>
      <c r="H7" s="39"/>
      <c r="I7" s="36"/>
      <c r="J7" s="40"/>
      <c r="K7" s="41"/>
      <c r="L7" s="41"/>
      <c r="M7" s="41"/>
      <c r="N7" s="41"/>
      <c r="O7" s="42"/>
      <c r="P7" s="42"/>
      <c r="Q7" s="43"/>
      <c r="R7" s="44"/>
      <c r="S7" s="45"/>
      <c r="T7" s="46"/>
      <c r="U7" s="39"/>
      <c r="V7" s="47"/>
      <c r="W7" s="42"/>
      <c r="X7" s="42"/>
    </row>
    <row r="8" spans="1:24" ht="24.95" customHeight="1" x14ac:dyDescent="0.25">
      <c r="A8" s="70">
        <v>52452</v>
      </c>
      <c r="B8" s="68" t="s">
        <v>45</v>
      </c>
      <c r="C8" s="48" t="s">
        <v>17</v>
      </c>
      <c r="D8" s="51">
        <v>65</v>
      </c>
      <c r="E8" s="14">
        <v>961466</v>
      </c>
      <c r="F8" s="14">
        <v>35964</v>
      </c>
      <c r="G8" s="28">
        <f>E8-F8</f>
        <v>925502</v>
      </c>
      <c r="H8" s="15">
        <v>166590.35999999999</v>
      </c>
      <c r="I8" s="16">
        <f>G8+H8</f>
        <v>1092092.3599999999</v>
      </c>
      <c r="J8" s="16">
        <f>G8*1%</f>
        <v>9255.02</v>
      </c>
      <c r="K8" s="17">
        <f>G8*5%</f>
        <v>46275.100000000006</v>
      </c>
      <c r="L8" s="17">
        <f>G8*10%</f>
        <v>92550.200000000012</v>
      </c>
      <c r="M8" s="17">
        <f>G8*10%</f>
        <v>92550.200000000012</v>
      </c>
      <c r="N8" s="50">
        <v>164418</v>
      </c>
      <c r="O8" s="52">
        <f>H8</f>
        <v>166590.35999999999</v>
      </c>
      <c r="P8" s="17">
        <f>I8-J8-K8-L8-M8-N8-O8</f>
        <v>520453.47999999986</v>
      </c>
      <c r="Q8" s="11" t="s">
        <v>12</v>
      </c>
      <c r="R8" s="12"/>
      <c r="S8" s="31"/>
      <c r="T8" s="32"/>
      <c r="U8" s="15"/>
      <c r="V8" s="33">
        <v>99000</v>
      </c>
      <c r="W8" s="17" t="s">
        <v>11</v>
      </c>
      <c r="X8" s="17"/>
    </row>
    <row r="9" spans="1:24" ht="24.95" customHeight="1" x14ac:dyDescent="0.25">
      <c r="A9" s="70">
        <v>52452</v>
      </c>
      <c r="B9" s="28" t="s">
        <v>19</v>
      </c>
      <c r="C9" s="48"/>
      <c r="D9" s="49">
        <v>65</v>
      </c>
      <c r="E9" s="14">
        <f>H8</f>
        <v>166590.35999999999</v>
      </c>
      <c r="F9" s="14"/>
      <c r="G9" s="28"/>
      <c r="H9" s="15"/>
      <c r="I9" s="16"/>
      <c r="J9" s="16"/>
      <c r="K9" s="17"/>
      <c r="L9" s="17"/>
      <c r="M9" s="50"/>
      <c r="N9" s="30"/>
      <c r="O9" s="17"/>
      <c r="P9" s="17">
        <f>O8</f>
        <v>166590.35999999999</v>
      </c>
      <c r="Q9" s="11" t="s">
        <v>14</v>
      </c>
      <c r="R9" s="12"/>
      <c r="S9" s="31"/>
      <c r="T9" s="32"/>
      <c r="U9" s="15"/>
      <c r="V9" s="33">
        <v>198000</v>
      </c>
      <c r="W9" s="17" t="s">
        <v>13</v>
      </c>
      <c r="X9" s="17"/>
    </row>
    <row r="10" spans="1:24" ht="24.95" customHeight="1" x14ac:dyDescent="0.25">
      <c r="A10" s="70">
        <v>52452</v>
      </c>
      <c r="B10" s="28"/>
      <c r="C10" s="48"/>
      <c r="D10" s="49"/>
      <c r="E10" s="14"/>
      <c r="F10" s="14"/>
      <c r="G10" s="28"/>
      <c r="H10" s="15"/>
      <c r="I10" s="16"/>
      <c r="J10" s="16"/>
      <c r="K10" s="17"/>
      <c r="L10" s="17"/>
      <c r="M10" s="50"/>
      <c r="N10" s="30"/>
      <c r="O10" s="17"/>
      <c r="P10" s="17"/>
      <c r="Q10" s="11" t="s">
        <v>16</v>
      </c>
      <c r="R10" s="12"/>
      <c r="S10" s="31"/>
      <c r="T10" s="32"/>
      <c r="U10" s="15"/>
      <c r="V10" s="33">
        <v>396000</v>
      </c>
      <c r="W10" s="17" t="s">
        <v>15</v>
      </c>
      <c r="X10" s="17"/>
    </row>
    <row r="11" spans="1:24" ht="24.95" customHeight="1" x14ac:dyDescent="0.25">
      <c r="A11" s="69"/>
      <c r="B11" s="28"/>
      <c r="C11" s="48"/>
      <c r="D11" s="49"/>
      <c r="E11" s="14"/>
      <c r="F11" s="14"/>
      <c r="G11" s="28"/>
      <c r="H11" s="15"/>
      <c r="I11" s="16"/>
      <c r="J11" s="16"/>
      <c r="K11" s="17"/>
      <c r="L11" s="17"/>
      <c r="M11" s="50"/>
      <c r="N11" s="30"/>
      <c r="O11" s="17"/>
      <c r="P11" s="17"/>
      <c r="Q11" s="11"/>
      <c r="R11" s="12"/>
      <c r="S11" s="31"/>
      <c r="T11" s="32"/>
      <c r="U11" s="15"/>
      <c r="V11" s="33"/>
      <c r="W11" s="17"/>
      <c r="X11" s="17"/>
    </row>
    <row r="12" spans="1:24" ht="24.95" customHeight="1" x14ac:dyDescent="0.25">
      <c r="H12" s="1"/>
      <c r="I12" s="1"/>
    </row>
    <row r="13" spans="1:24" ht="24.95" customHeight="1" x14ac:dyDescent="0.25">
      <c r="H13" s="1"/>
      <c r="I13" s="1"/>
    </row>
    <row r="14" spans="1:24" ht="24.95" customHeight="1" x14ac:dyDescent="0.25">
      <c r="H14" s="1"/>
      <c r="I14" s="1"/>
    </row>
    <row r="15" spans="1:24" ht="24.95" customHeight="1" x14ac:dyDescent="0.25">
      <c r="H15" s="1"/>
      <c r="I15" s="1"/>
    </row>
    <row r="16" spans="1:24" ht="24.95" customHeight="1" x14ac:dyDescent="0.25">
      <c r="H16" s="1"/>
      <c r="I16" s="1"/>
    </row>
    <row r="17" spans="8:14" ht="24.95" customHeight="1" x14ac:dyDescent="0.25">
      <c r="H17" s="1"/>
      <c r="I17" s="1"/>
    </row>
    <row r="18" spans="8:14" ht="24.95" customHeight="1" x14ac:dyDescent="0.25">
      <c r="H18" s="1"/>
      <c r="I18" s="1"/>
    </row>
    <row r="19" spans="8:14" ht="24.95" customHeight="1" x14ac:dyDescent="0.25">
      <c r="H19" s="1"/>
      <c r="I19" s="1"/>
    </row>
    <row r="20" spans="8:14" ht="24.95" customHeight="1" x14ac:dyDescent="0.25">
      <c r="H20" s="1"/>
      <c r="I20" s="1"/>
    </row>
    <row r="21" spans="8:14" ht="24.95" customHeight="1" x14ac:dyDescent="0.25">
      <c r="H21" s="1"/>
      <c r="I21" s="1"/>
    </row>
    <row r="24" spans="8:14" ht="24.95" customHeight="1" thickBot="1" x14ac:dyDescent="0.3"/>
    <row r="25" spans="8:14" ht="24.95" customHeight="1" thickBot="1" x14ac:dyDescent="0.3">
      <c r="L25" s="59">
        <f>D2</f>
        <v>0</v>
      </c>
      <c r="M25" s="60"/>
      <c r="N25" s="61"/>
    </row>
    <row r="26" spans="8:14" ht="24.95" customHeight="1" thickBot="1" x14ac:dyDescent="0.3">
      <c r="L26" s="62" t="s">
        <v>20</v>
      </c>
      <c r="M26" s="63"/>
      <c r="N26" s="64"/>
    </row>
    <row r="27" spans="8:14" ht="24.95" customHeight="1" thickBot="1" x14ac:dyDescent="0.3">
      <c r="L27" s="57" t="s">
        <v>9</v>
      </c>
      <c r="M27" s="58"/>
      <c r="N27" s="53" t="e">
        <f>#REF!+#REF!+#REF!</f>
        <v>#REF!</v>
      </c>
    </row>
    <row r="28" spans="8:14" ht="24.95" customHeight="1" thickBot="1" x14ac:dyDescent="0.3">
      <c r="L28" s="57" t="s">
        <v>8</v>
      </c>
      <c r="M28" s="58"/>
      <c r="N28" s="54" t="e">
        <f>#REF!</f>
        <v>#REF!</v>
      </c>
    </row>
    <row r="29" spans="8:14" ht="24.95" customHeight="1" thickBot="1" x14ac:dyDescent="0.3">
      <c r="L29" s="57" t="s">
        <v>18</v>
      </c>
      <c r="M29" s="58"/>
      <c r="N29" s="55" t="s">
        <v>21</v>
      </c>
    </row>
    <row r="30" spans="8:14" ht="24.95" customHeight="1" x14ac:dyDescent="0.25">
      <c r="L30" s="57" t="s">
        <v>22</v>
      </c>
      <c r="M30" s="58"/>
      <c r="N30" s="56" t="e">
        <f>#REF!</f>
        <v>#REF!</v>
      </c>
    </row>
  </sheetData>
  <mergeCells count="6">
    <mergeCell ref="L30:M30"/>
    <mergeCell ref="L25:N25"/>
    <mergeCell ref="L26:N26"/>
    <mergeCell ref="L27:M27"/>
    <mergeCell ref="L28:M28"/>
    <mergeCell ref="L29:M29"/>
  </mergeCells>
  <pageMargins left="0.7" right="0.7" top="0.75" bottom="0.75" header="0.3" footer="0.3"/>
  <pageSetup paperSize="9" scale="25" orientation="landscape" r:id="rId1"/>
  <rowBreaks count="1" manualBreakCount="1">
    <brk id="7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2025-05-27T09:59:00Z</dcterms:modified>
</cp:coreProperties>
</file>