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0C947B1F-4621-4F53-9611-CCF0B1A13769}" xr6:coauthVersionLast="47" xr6:coauthVersionMax="47" xr10:uidLastSave="{00000000-0000-0000-0000-000000000000}"/>
  <bookViews>
    <workbookView xWindow="1950" yWindow="1275" windowWidth="14355" windowHeight="149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J14" i="1" s="1"/>
  <c r="G8" i="1"/>
  <c r="K8" i="1" s="1"/>
  <c r="H14" i="1" l="1"/>
  <c r="N14" i="1" s="1"/>
  <c r="E15" i="1" s="1"/>
  <c r="P15" i="1" s="1"/>
  <c r="H8" i="1"/>
  <c r="N8" i="1" s="1"/>
  <c r="K14" i="1"/>
  <c r="J8" i="1"/>
  <c r="I8" i="1" l="1"/>
  <c r="I14" i="1"/>
  <c r="P14" i="1" s="1"/>
  <c r="S14" i="1" s="1"/>
  <c r="E9" i="1"/>
  <c r="P9" i="1" s="1"/>
  <c r="P8" i="1"/>
  <c r="S8" i="1" l="1"/>
</calcChain>
</file>

<file path=xl/sharedStrings.xml><?xml version="1.0" encoding="utf-8"?>
<sst xmlns="http://schemas.openxmlformats.org/spreadsheetml/2006/main" count="37" uniqueCount="35">
  <si>
    <t>Amount</t>
  </si>
  <si>
    <t>Hold Painting and finishing</t>
  </si>
  <si>
    <t>UTR</t>
  </si>
  <si>
    <t>Village Wise Advance</t>
  </si>
  <si>
    <t>28-06-2024 NEFT/AXISP00512718429/RIUP24/0997/GAYATRI ENTERPRISE/SBIN0002419 99000.00</t>
  </si>
  <si>
    <t>24-06-2024 NEFT/AXISP00511449984/RIUP24/0958/GAYATRI ENTERPRISE/SBIN0002419 99000.00</t>
  </si>
  <si>
    <t>DPR Excess QTY</t>
  </si>
  <si>
    <t>30-10-2024 NEFT/AXISP00561390197/RIUP24/2169/GAYATRI ENTERPRISE/SBIN0002419 207969.00</t>
  </si>
  <si>
    <t>30-10-2024 NEFT/AXISP00561390198/RIUP24/2144/GAYATRI ENTERPRISE/SBIN0002419 100000.00</t>
  </si>
  <si>
    <t>30-01-2025 NEFT/AXISP00606020253/RIUP24/3044/GAYATRI ENTERPRISE/SBIN0002419 53439.00</t>
  </si>
  <si>
    <t>06-02-2025 NEFT/AXISP00611496707/RIUP24/3045/GAYATRI ENTERPRISE/SBIN0002419 65631.00</t>
  </si>
  <si>
    <t>Subcontractor:</t>
  </si>
  <si>
    <t>State:</t>
  </si>
  <si>
    <t>District:</t>
  </si>
  <si>
    <t>Block:</t>
  </si>
  <si>
    <t>Uttar Pradesh</t>
  </si>
  <si>
    <t>Muzaffarnagar</t>
  </si>
  <si>
    <t>Gayatri Enterprises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</si>
  <si>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</si>
  <si>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</si>
  <si>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</si>
  <si>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</si>
  <si>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</si>
  <si>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</si>
  <si>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</si>
  <si>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</si>
  <si>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</si>
  <si>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</si>
  <si>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</si>
  <si>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GST_SD_Amount</t>
  </si>
  <si>
    <t>Final_Amount</t>
  </si>
  <si>
    <t>Total_Amount</t>
  </si>
  <si>
    <t xml:space="preserve"> WAZIDPUR KHURD  BLOCK KHATAULI Village Boundary Wall  Work</t>
  </si>
  <si>
    <t>GST Release Note</t>
  </si>
  <si>
    <t xml:space="preserve">  GANGDHARI  BLOCK KHATAULI Village Boundary Wall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</si>
</sst>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43" fontId="4" fillId="2" borderId="0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3" fontId="7" fillId="2" borderId="1" xfId="1" applyFont="1" applyFill="1" applyBorder="1" applyAlignment="1">
      <alignment horizontal="center" vertical="center" wrapText="1"/>
    </xf>
    <xf numFmtId="43" fontId="5" fillId="2" borderId="1" xfId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2" borderId="0" xfId="1" applyFont="1" applyFill="1" applyBorder="1" applyAlignment="1">
      <alignment horizontal="center" vertical="center"/>
    </xf>
    <xf numFmtId="43" fontId="3" fillId="2" borderId="0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9" fontId="4" fillId="2" borderId="2" xfId="1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3" fontId="4" fillId="3" borderId="3" xfId="1" applyFont="1" applyFill="1" applyBorder="1" applyAlignment="1">
      <alignment horizontal="center" vertical="center"/>
    </xf>
    <xf numFmtId="9" fontId="4" fillId="3" borderId="3" xfId="1" applyNumberFormat="1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15" fontId="4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43" fontId="4" fillId="3" borderId="4" xfId="1" applyFont="1" applyFill="1" applyBorder="1" applyAlignment="1">
      <alignment horizontal="center" vertical="center"/>
    </xf>
    <xf numFmtId="9" fontId="4" fillId="3" borderId="4" xfId="1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zoomScale="130" zoomScaleNormal="130" workbookViewId="0">
      <selection activeCell="B9" sqref="B9"/>
    </sheetView>
  </sheetViews>
  <sheetFormatPr defaultRowHeight="15" x14ac:dyDescent="0.25"/>
  <cols>
    <col min="1" max="1" width="9.140625" style="6"/>
    <col min="2" max="2" width="34.140625" style="6" bestFit="1" customWidth="1"/>
    <col min="3" max="3" width="10.42578125" style="6" bestFit="1" customWidth="1"/>
    <col min="4" max="4" width="9.140625" style="6"/>
    <col min="5" max="5" width="12.28515625" style="6" customWidth="1"/>
    <col min="6" max="6" width="9.140625" style="6"/>
    <col min="7" max="7" width="11.5703125" style="6" bestFit="1" customWidth="1"/>
    <col min="8" max="8" width="11" style="6" bestFit="1" customWidth="1"/>
    <col min="9" max="9" width="13.85546875" style="6" bestFit="1" customWidth="1"/>
    <col min="10" max="10" width="18.85546875" style="6" bestFit="1" customWidth="1"/>
    <col min="11" max="11" width="20.28515625" style="6" bestFit="1" customWidth="1"/>
    <col min="12" max="12" width="20.28515625" style="6" customWidth="1"/>
    <col min="13" max="13" width="9.140625" style="6"/>
    <col min="14" max="14" width="13.85546875" style="6" bestFit="1" customWidth="1"/>
    <col min="15" max="15" width="12" style="6" bestFit="1" customWidth="1"/>
    <col min="16" max="16" width="14.5703125" style="6" bestFit="1" customWidth="1"/>
    <col min="17" max="17" width="13.85546875" style="6" bestFit="1" customWidth="1"/>
    <col min="18" max="18" width="91.5703125" style="6" customWidth="1"/>
    <col min="19" max="19" width="13.85546875" style="6" bestFit="1" customWidth="1"/>
    <col min="20" max="16384" width="9.140625" style="6"/>
  </cols>
  <sheetData>
    <row r="1" spans="1:19" x14ac:dyDescent="0.25">
      <c r="A1" s="26" t="s">
        <v>11</v>
      </c>
      <c r="B1" s="27" t="s">
        <v>17</v>
      </c>
      <c r="C1" s="5"/>
      <c r="D1" s="5"/>
      <c r="H1" s="7"/>
      <c r="I1" s="7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21" x14ac:dyDescent="0.25">
      <c r="A2" s="26" t="s">
        <v>12</v>
      </c>
      <c r="B2" t="s">
        <v>15</v>
      </c>
      <c r="C2" s="8"/>
      <c r="E2" s="5"/>
      <c r="F2" s="5"/>
      <c r="H2" s="7"/>
      <c r="I2" s="1"/>
      <c r="J2" s="5"/>
      <c r="K2" s="9"/>
      <c r="L2" s="9"/>
      <c r="M2" s="9"/>
      <c r="N2" s="9"/>
      <c r="O2" s="9"/>
      <c r="P2" s="9"/>
      <c r="Q2" s="5"/>
      <c r="R2" s="5"/>
      <c r="S2" s="5"/>
    </row>
    <row r="3" spans="1:19" ht="21" x14ac:dyDescent="0.25">
      <c r="A3" s="26" t="s">
        <v>13</v>
      </c>
      <c r="B3" t="s">
        <v>16</v>
      </c>
      <c r="C3" s="8"/>
      <c r="E3" s="5"/>
      <c r="F3" s="5"/>
      <c r="H3" s="7"/>
      <c r="I3" s="1"/>
      <c r="J3" s="5"/>
      <c r="K3" s="9"/>
      <c r="L3" s="9"/>
      <c r="M3" s="9"/>
      <c r="N3" s="9"/>
      <c r="O3" s="9"/>
      <c r="P3" s="9"/>
      <c r="Q3" s="5"/>
      <c r="R3" s="5"/>
      <c r="S3" s="5"/>
    </row>
    <row r="4" spans="1:19" ht="15.75" thickBot="1" x14ac:dyDescent="0.3">
      <c r="A4" s="26" t="s">
        <v>14</v>
      </c>
      <c r="B4" t="s">
        <v>16</v>
      </c>
      <c r="C4" s="9"/>
      <c r="D4" s="9"/>
      <c r="E4" s="9"/>
      <c r="F4" s="9"/>
      <c r="G4" s="9"/>
      <c r="H4" s="1"/>
      <c r="I4" s="1"/>
      <c r="J4" s="9"/>
      <c r="K4" s="9"/>
      <c r="L4" s="9"/>
      <c r="M4" s="9"/>
      <c r="N4" s="5"/>
      <c r="O4" s="5"/>
      <c r="P4" s="5"/>
      <c r="Q4" s="10"/>
      <c r="R4" s="10"/>
      <c r="S4" s="10"/>
    </row>
    <row r="5" spans="1:19" ht="54" x14ac:dyDescent="0.25">
      <c r="A5" s="28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H5" s="3" t="s">
        <v>25</v>
      </c>
      <c r="I5" s="4" t="s">
        <v>0</v>
      </c>
      <c r="J5" s="2" t="s">
        <v>26</v>
      </c>
      <c r="K5" s="2" t="s">
        <v>27</v>
      </c>
      <c r="L5" s="2" t="s">
        <v>28</v>
      </c>
      <c r="M5" s="2" t="s">
        <v>1</v>
      </c>
      <c r="N5" s="2" t="s">
        <v>29</v>
      </c>
      <c r="O5" s="2" t="s">
        <v>6</v>
      </c>
      <c r="P5" s="2" t="s">
        <v>30</v>
      </c>
      <c r="Q5" s="2" t="s">
        <v>31</v>
      </c>
      <c r="R5" s="2" t="s">
        <v>2</v>
      </c>
      <c r="S5" s="2" t="s">
        <v>3</v>
      </c>
    </row>
    <row r="6" spans="1:19" ht="15.75" thickBot="1" x14ac:dyDescent="0.3">
      <c r="A6" s="11"/>
      <c r="B6" s="12"/>
      <c r="C6" s="12"/>
      <c r="D6" s="12"/>
      <c r="E6" s="12"/>
      <c r="F6" s="12"/>
      <c r="G6" s="12"/>
      <c r="H6" s="13">
        <v>0.18</v>
      </c>
      <c r="I6" s="12"/>
      <c r="J6" s="13">
        <v>0.01</v>
      </c>
      <c r="K6" s="13">
        <v>0.05</v>
      </c>
      <c r="L6" s="13"/>
      <c r="M6" s="13">
        <v>0.05</v>
      </c>
      <c r="N6" s="13">
        <v>0.18</v>
      </c>
      <c r="O6" s="13"/>
      <c r="P6" s="12"/>
      <c r="Q6" s="12"/>
      <c r="R6" s="12"/>
      <c r="S6" s="12"/>
    </row>
    <row r="7" spans="1:19" x14ac:dyDescent="0.25">
      <c r="A7" s="14"/>
      <c r="B7" s="15"/>
      <c r="C7" s="15"/>
      <c r="D7" s="15"/>
      <c r="E7" s="15"/>
      <c r="F7" s="15"/>
      <c r="G7" s="15"/>
      <c r="H7" s="16"/>
      <c r="I7" s="15"/>
      <c r="J7" s="16"/>
      <c r="K7" s="16"/>
      <c r="L7" s="16"/>
      <c r="M7" s="16"/>
      <c r="N7" s="16"/>
      <c r="O7" s="16"/>
      <c r="P7" s="15"/>
      <c r="Q7" s="15"/>
      <c r="R7" s="15"/>
      <c r="S7" s="15"/>
    </row>
    <row r="8" spans="1:19" ht="36" customHeight="1" x14ac:dyDescent="0.25">
      <c r="A8" s="18">
        <v>64356</v>
      </c>
      <c r="B8" s="19" t="s">
        <v>32</v>
      </c>
      <c r="C8" s="20">
        <v>45531</v>
      </c>
      <c r="D8" s="21">
        <v>1</v>
      </c>
      <c r="E8" s="17">
        <v>296884</v>
      </c>
      <c r="F8" s="17"/>
      <c r="G8" s="17">
        <f>E8-F8</f>
        <v>296884</v>
      </c>
      <c r="H8" s="17">
        <f>G8*18%</f>
        <v>53439.119999999995</v>
      </c>
      <c r="I8" s="17">
        <f>G8+H8</f>
        <v>350323.12</v>
      </c>
      <c r="J8" s="17">
        <f>G8*1%</f>
        <v>2968.84</v>
      </c>
      <c r="K8" s="17">
        <f>G8*5%</f>
        <v>14844.2</v>
      </c>
      <c r="L8" s="17"/>
      <c r="M8" s="17"/>
      <c r="N8" s="17">
        <f>H8</f>
        <v>53439.119999999995</v>
      </c>
      <c r="O8" s="17"/>
      <c r="P8" s="17">
        <f>ROUND(I8-SUM(J8:O8),0)</f>
        <v>279071</v>
      </c>
      <c r="Q8" s="17">
        <v>99000</v>
      </c>
      <c r="R8" s="19" t="s">
        <v>4</v>
      </c>
      <c r="S8" s="17">
        <f>SUM(P8:P12)-SUM(Q8:Q12)</f>
        <v>80071.12</v>
      </c>
    </row>
    <row r="9" spans="1:19" x14ac:dyDescent="0.25">
      <c r="A9" s="18">
        <v>64356</v>
      </c>
      <c r="B9" s="19" t="s">
        <v>33</v>
      </c>
      <c r="C9" s="20"/>
      <c r="D9" s="21">
        <v>1</v>
      </c>
      <c r="E9" s="17">
        <f>N8</f>
        <v>53439.119999999995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>
        <f>E9</f>
        <v>53439.119999999995</v>
      </c>
      <c r="Q9" s="17">
        <v>100000</v>
      </c>
      <c r="R9" s="19" t="s">
        <v>8</v>
      </c>
      <c r="S9" s="17"/>
    </row>
    <row r="10" spans="1:19" x14ac:dyDescent="0.25">
      <c r="A10" s="18">
        <v>64356</v>
      </c>
      <c r="B10" s="19"/>
      <c r="C10" s="20"/>
      <c r="D10" s="21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>
        <v>53439</v>
      </c>
      <c r="R10" s="19" t="s">
        <v>9</v>
      </c>
      <c r="S10" s="17"/>
    </row>
    <row r="11" spans="1:19" x14ac:dyDescent="0.25">
      <c r="A11" s="18"/>
      <c r="B11" s="19"/>
      <c r="C11" s="20"/>
      <c r="D11" s="21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9"/>
      <c r="S11" s="17"/>
    </row>
    <row r="12" spans="1:19" x14ac:dyDescent="0.25">
      <c r="A12" s="18"/>
      <c r="B12" s="19"/>
      <c r="C12" s="20"/>
      <c r="D12" s="21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9"/>
      <c r="S12" s="17"/>
    </row>
    <row r="13" spans="1:19" x14ac:dyDescent="0.25">
      <c r="A13" s="23"/>
      <c r="B13" s="24"/>
      <c r="C13" s="24"/>
      <c r="D13" s="24"/>
      <c r="E13" s="24"/>
      <c r="F13" s="24"/>
      <c r="G13" s="24"/>
      <c r="H13" s="25"/>
      <c r="I13" s="24"/>
      <c r="J13" s="25"/>
      <c r="K13" s="25"/>
      <c r="L13" s="25"/>
      <c r="M13" s="25"/>
      <c r="N13" s="25"/>
      <c r="O13" s="25"/>
      <c r="P13" s="24"/>
      <c r="Q13" s="24"/>
      <c r="R13" s="24"/>
      <c r="S13" s="15"/>
    </row>
    <row r="14" spans="1:19" ht="28.5" x14ac:dyDescent="0.25">
      <c r="A14" s="18">
        <v>64353</v>
      </c>
      <c r="B14" s="19" t="s">
        <v>34</v>
      </c>
      <c r="C14" s="20">
        <v>45568</v>
      </c>
      <c r="D14" s="21">
        <v>2</v>
      </c>
      <c r="E14" s="17">
        <v>364616</v>
      </c>
      <c r="F14" s="17"/>
      <c r="G14" s="17">
        <f>E14-F14</f>
        <v>364616</v>
      </c>
      <c r="H14" s="17">
        <f>G14*18%</f>
        <v>65630.880000000005</v>
      </c>
      <c r="I14" s="17">
        <f>G14+H14</f>
        <v>430246.88</v>
      </c>
      <c r="J14" s="17">
        <f>G14*1%</f>
        <v>3646.16</v>
      </c>
      <c r="K14" s="17">
        <f>G14*5%</f>
        <v>18230.8</v>
      </c>
      <c r="L14" s="17"/>
      <c r="M14" s="17"/>
      <c r="N14" s="17">
        <f>H14</f>
        <v>65630.880000000005</v>
      </c>
      <c r="O14" s="17">
        <v>35770</v>
      </c>
      <c r="P14" s="17">
        <f>ROUND(I14-SUM(J14:O14),0)</f>
        <v>306969</v>
      </c>
      <c r="Q14" s="17">
        <v>99000</v>
      </c>
      <c r="R14" s="19" t="s">
        <v>5</v>
      </c>
      <c r="S14" s="17">
        <f>SUM(P14:P17)-SUM(Q14:Q17)</f>
        <v>-0.11999999999534339</v>
      </c>
    </row>
    <row r="15" spans="1:19" x14ac:dyDescent="0.25">
      <c r="A15" s="18">
        <v>64353</v>
      </c>
      <c r="B15" s="19" t="s">
        <v>33</v>
      </c>
      <c r="C15" s="20"/>
      <c r="D15" s="21">
        <v>2</v>
      </c>
      <c r="E15" s="17">
        <f>N14</f>
        <v>65630.880000000005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f>E15</f>
        <v>65630.880000000005</v>
      </c>
      <c r="Q15" s="17">
        <v>207969</v>
      </c>
      <c r="R15" s="19" t="s">
        <v>7</v>
      </c>
      <c r="S15" s="17"/>
    </row>
    <row r="16" spans="1:19" x14ac:dyDescent="0.25">
      <c r="A16" s="18">
        <v>64353</v>
      </c>
      <c r="B16" s="19"/>
      <c r="C16" s="20"/>
      <c r="D16" s="21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>
        <v>65631</v>
      </c>
      <c r="R16" s="19" t="s">
        <v>10</v>
      </c>
      <c r="S16" s="17"/>
    </row>
    <row r="17" spans="1:19" x14ac:dyDescent="0.25">
      <c r="A17" s="18"/>
      <c r="B17" s="19"/>
      <c r="C17" s="20"/>
      <c r="D17" s="21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22"/>
      <c r="S17" s="1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2025-05-27T10:49:31Z</dcterms:modified>
</cp:coreProperties>
</file>