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Payment\Task\Laxmi\Laxmi-New\"/>
    </mc:Choice>
  </mc:AlternateContent>
  <xr:revisionPtr revIDLastSave="0" documentId="13_ncr:1_{21DBDCFE-8936-49A9-AF70-CE9CDADE32D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P8" i="1" s="1"/>
  <c r="V8" i="1"/>
  <c r="S9" i="1" l="1"/>
  <c r="S7" i="1"/>
  <c r="G9" i="1" l="1"/>
  <c r="I9" i="1" s="1"/>
  <c r="J9" i="1" s="1"/>
  <c r="P9" i="1" s="1"/>
  <c r="V7" i="1"/>
  <c r="G7" i="1"/>
  <c r="H7" i="1" l="1"/>
  <c r="K7" i="1"/>
  <c r="J7" i="1"/>
  <c r="M7" i="1"/>
  <c r="L7" i="1"/>
  <c r="I7" i="1" l="1"/>
  <c r="N7" i="1"/>
  <c r="P7" i="1" l="1"/>
</calcChain>
</file>

<file path=xl/sharedStrings.xml><?xml version="1.0" encoding="utf-8"?>
<sst xmlns="http://schemas.openxmlformats.org/spreadsheetml/2006/main" count="38" uniqueCount="37">
  <si>
    <t>Amount</t>
  </si>
  <si>
    <t>PAYMENT NOTE No.</t>
  </si>
  <si>
    <t>UTR</t>
  </si>
  <si>
    <t>SD (5%)</t>
  </si>
  <si>
    <t>Advance paid</t>
  </si>
  <si>
    <t>Hold the Amount because the Qty. is more then the DPR</t>
  </si>
  <si>
    <t xml:space="preserve">Datiyana Village Pipe laying work </t>
  </si>
  <si>
    <t>03-10-2023 NEFT/AXISP00429778569/RIUP23/2434/JAITRON COMMUNICAT/BKID0007100 196000.00</t>
  </si>
  <si>
    <t>RIUP23/2434</t>
  </si>
  <si>
    <t>13-10-2023 NEFT/AXISP00434019640/RIUP23/2510/JAITRON COMMUNICAT/BKID0007100 289036.00</t>
  </si>
  <si>
    <t>RIUP23/2510</t>
  </si>
  <si>
    <t>GST Release note</t>
  </si>
  <si>
    <t>08-11-2023 NEFT/AXISP00441999437/RIUP23/2918/JAITRON COMMUNICAT/BKID0007100 111931.00</t>
  </si>
  <si>
    <t>MS  JAITRON COMMUNICATION PRIVATE LIMITED.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</si>
  <si>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</si>
  <si>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</si>
  <si>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</si>
  <si>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</si>
  <si>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</si>
  <si>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</si>
  <si>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</si>
  <si>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Hydro_Testing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</si>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</sst>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5" fontId="3" fillId="2" borderId="14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21" xfId="0" applyFont="1" applyFill="1" applyBorder="1" applyAlignment="1">
      <alignment vertical="center"/>
    </xf>
    <xf numFmtId="0" fontId="6" fillId="2" borderId="21" xfId="0" applyFont="1" applyFill="1" applyBorder="1" applyAlignment="1">
      <alignment horizontal="center" vertical="center" wrapText="1"/>
    </xf>
    <xf numFmtId="14" fontId="6" fillId="2" borderId="21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64" fontId="7" fillId="2" borderId="21" xfId="1" applyFont="1" applyFill="1" applyBorder="1" applyAlignment="1">
      <alignment horizontal="center" vertical="center"/>
    </xf>
    <xf numFmtId="164" fontId="6" fillId="2" borderId="21" xfId="1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43" fontId="3" fillId="2" borderId="12" xfId="1" applyNumberFormat="1" applyFont="1" applyFill="1" applyBorder="1" applyAlignment="1">
      <alignment horizontal="left" vertical="center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zoomScaleNormal="100" workbookViewId="0">
      <selection activeCell="C6" sqref="C6"/>
    </sheetView>
  </sheetViews>
  <sheetFormatPr defaultColWidth="9" defaultRowHeight="14.4" x14ac:dyDescent="0.3"/>
  <cols>
    <col min="1" max="1" width="9" style="7"/>
    <col min="2" max="2" width="30" style="7" customWidth="1"/>
    <col min="3" max="3" width="13.44140625" style="7" bestFit="1" customWidth="1"/>
    <col min="4" max="4" width="11.5546875" style="7" bestFit="1" customWidth="1"/>
    <col min="5" max="5" width="13.33203125" style="7" bestFit="1" customWidth="1"/>
    <col min="6" max="7" width="13.33203125" style="7" customWidth="1"/>
    <col min="8" max="8" width="14.6640625" style="34" customWidth="1"/>
    <col min="9" max="9" width="12.88671875" style="34" bestFit="1" customWidth="1"/>
    <col min="10" max="10" width="10.6640625" style="7" bestFit="1" customWidth="1"/>
    <col min="11" max="11" width="10.44140625" style="7" bestFit="1" customWidth="1"/>
    <col min="12" max="13" width="10.44140625" style="7" customWidth="1"/>
    <col min="14" max="16" width="14.88671875" style="7" customWidth="1"/>
    <col min="17" max="17" width="21.6640625" style="7" bestFit="1" customWidth="1"/>
    <col min="18" max="18" width="12.6640625" style="7" bestFit="1" customWidth="1"/>
    <col min="19" max="19" width="14.5546875" style="7" bestFit="1" customWidth="1"/>
    <col min="20" max="21" width="14.5546875" style="7" customWidth="1"/>
    <col min="22" max="22" width="14.6640625" style="7" customWidth="1"/>
    <col min="23" max="23" width="86.88671875" style="7" customWidth="1"/>
    <col min="24" max="16384" width="9" style="7"/>
  </cols>
  <sheetData>
    <row r="1" spans="1:23" x14ac:dyDescent="0.3">
      <c r="A1" s="38" t="s">
        <v>14</v>
      </c>
      <c r="B1" s="39" t="s">
        <v>13</v>
      </c>
      <c r="E1" s="8"/>
      <c r="F1" s="8"/>
      <c r="G1" s="8"/>
      <c r="H1" s="9"/>
      <c r="I1" s="9"/>
    </row>
    <row r="2" spans="1:23" ht="19.8" x14ac:dyDescent="0.3">
      <c r="A2" s="38" t="s">
        <v>15</v>
      </c>
      <c r="B2" t="s">
        <v>16</v>
      </c>
      <c r="C2" s="10"/>
      <c r="D2" s="10"/>
      <c r="G2" s="11"/>
      <c r="J2" s="1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3" ht="20.399999999999999" thickBot="1" x14ac:dyDescent="0.35">
      <c r="A3" s="38" t="s">
        <v>17</v>
      </c>
      <c r="B3" t="s">
        <v>18</v>
      </c>
      <c r="C3" s="10"/>
      <c r="D3" s="10"/>
      <c r="G3" s="11"/>
      <c r="J3" s="12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3" ht="15" thickBot="1" x14ac:dyDescent="0.35">
      <c r="A4" s="38" t="s">
        <v>19</v>
      </c>
      <c r="B4" t="s">
        <v>18</v>
      </c>
      <c r="C4" s="13"/>
      <c r="D4" s="13"/>
      <c r="E4" s="13"/>
      <c r="F4" s="12"/>
      <c r="G4" s="12"/>
      <c r="H4" s="14"/>
      <c r="I4" s="14"/>
      <c r="J4" s="12"/>
      <c r="K4" s="12"/>
      <c r="L4" s="12"/>
      <c r="M4" s="12"/>
      <c r="Q4" s="12"/>
      <c r="R4" s="15"/>
      <c r="S4" s="15"/>
      <c r="T4" s="15"/>
      <c r="U4" s="15"/>
      <c r="V4" s="15"/>
      <c r="W4" s="15"/>
    </row>
    <row r="5" spans="1:23" ht="72.599999999999994" thickBot="1" x14ac:dyDescent="0.35">
      <c r="A5" s="40" t="s">
        <v>20</v>
      </c>
      <c r="B5" s="41" t="s">
        <v>22</v>
      </c>
      <c r="C5" s="42" t="s">
        <v>23</v>
      </c>
      <c r="D5" s="43" t="s">
        <v>24</v>
      </c>
      <c r="E5" s="41" t="s">
        <v>25</v>
      </c>
      <c r="F5" s="41" t="s">
        <v>26</v>
      </c>
      <c r="G5" s="43" t="s">
        <v>27</v>
      </c>
      <c r="H5" s="44" t="s">
        <v>28</v>
      </c>
      <c r="I5" s="45" t="s">
        <v>0</v>
      </c>
      <c r="J5" s="41" t="s">
        <v>29</v>
      </c>
      <c r="K5" s="41" t="s">
        <v>30</v>
      </c>
      <c r="L5" s="41" t="s">
        <v>31</v>
      </c>
      <c r="M5" s="41" t="s">
        <v>21</v>
      </c>
      <c r="N5" s="41" t="s">
        <v>32</v>
      </c>
      <c r="O5" s="46" t="s">
        <v>5</v>
      </c>
      <c r="P5" s="41" t="s">
        <v>33</v>
      </c>
      <c r="Q5" s="2" t="s">
        <v>1</v>
      </c>
      <c r="R5" s="41" t="s">
        <v>34</v>
      </c>
      <c r="S5" s="41" t="s">
        <v>35</v>
      </c>
      <c r="T5" s="1" t="s">
        <v>3</v>
      </c>
      <c r="U5" s="2" t="s">
        <v>4</v>
      </c>
      <c r="V5" s="41" t="s">
        <v>36</v>
      </c>
      <c r="W5" s="6" t="s">
        <v>2</v>
      </c>
    </row>
    <row r="6" spans="1:23" ht="15" thickBot="1" x14ac:dyDescent="0.35">
      <c r="B6" s="16"/>
      <c r="C6" s="17"/>
      <c r="D6" s="17"/>
      <c r="E6" s="18"/>
      <c r="F6" s="35"/>
      <c r="G6" s="35"/>
      <c r="H6" s="25">
        <v>0.18</v>
      </c>
      <c r="I6" s="20"/>
      <c r="J6" s="21">
        <v>0.02</v>
      </c>
      <c r="K6" s="22">
        <v>0.05</v>
      </c>
      <c r="L6" s="22">
        <v>0.05</v>
      </c>
      <c r="M6" s="22">
        <v>0.1</v>
      </c>
      <c r="N6" s="22">
        <v>0.18</v>
      </c>
      <c r="O6" s="22"/>
      <c r="P6" s="23"/>
      <c r="Q6" s="24"/>
      <c r="R6" s="19"/>
      <c r="S6" s="25">
        <v>0.02</v>
      </c>
      <c r="T6" s="26">
        <v>0.05</v>
      </c>
      <c r="U6" s="20"/>
      <c r="V6" s="27"/>
      <c r="W6" s="23"/>
    </row>
    <row r="7" spans="1:23" ht="31.2" customHeight="1" thickBot="1" x14ac:dyDescent="0.35">
      <c r="A7" s="37">
        <v>59348</v>
      </c>
      <c r="B7" s="3" t="s">
        <v>6</v>
      </c>
      <c r="C7" s="4">
        <v>45194</v>
      </c>
      <c r="D7" s="5">
        <v>75</v>
      </c>
      <c r="E7" s="28">
        <v>639823</v>
      </c>
      <c r="F7" s="36">
        <v>17982</v>
      </c>
      <c r="G7" s="36">
        <f>E7-F7</f>
        <v>621841</v>
      </c>
      <c r="H7" s="19">
        <f>ROUND(G7*H6,0)</f>
        <v>111931</v>
      </c>
      <c r="I7" s="20">
        <f>G7+H7</f>
        <v>733772</v>
      </c>
      <c r="J7" s="29">
        <f>G7*$J$6</f>
        <v>12436.82</v>
      </c>
      <c r="K7" s="23">
        <f>G7*$K$6</f>
        <v>31092.050000000003</v>
      </c>
      <c r="L7" s="23">
        <f>G7*$L$6</f>
        <v>31092.050000000003</v>
      </c>
      <c r="M7" s="23">
        <f>G7*$M$6</f>
        <v>62184.100000000006</v>
      </c>
      <c r="N7" s="23">
        <f>H7</f>
        <v>111931</v>
      </c>
      <c r="O7" s="23">
        <v>0</v>
      </c>
      <c r="P7" s="23">
        <f>ROUND(I7-SUM(J7:O7),0)</f>
        <v>485036</v>
      </c>
      <c r="Q7" s="30" t="s">
        <v>8</v>
      </c>
      <c r="R7" s="19">
        <v>200000</v>
      </c>
      <c r="S7" s="19">
        <f>R7*$S$6</f>
        <v>4000</v>
      </c>
      <c r="T7" s="20">
        <v>0</v>
      </c>
      <c r="U7" s="20">
        <v>0</v>
      </c>
      <c r="V7" s="27">
        <f t="shared" ref="V7:V8" si="0">R7-S7</f>
        <v>196000</v>
      </c>
      <c r="W7" s="31" t="s">
        <v>7</v>
      </c>
    </row>
    <row r="8" spans="1:23" ht="31.2" customHeight="1" thickBot="1" x14ac:dyDescent="0.35">
      <c r="A8" s="37">
        <v>59348</v>
      </c>
      <c r="B8" s="3" t="s">
        <v>11</v>
      </c>
      <c r="C8" s="4"/>
      <c r="D8" s="5">
        <v>75</v>
      </c>
      <c r="E8" s="28">
        <v>111931</v>
      </c>
      <c r="F8" s="36"/>
      <c r="G8" s="36">
        <f>E8-F8</f>
        <v>111931</v>
      </c>
      <c r="H8" s="19"/>
      <c r="I8" s="20">
        <f>G8+H8</f>
        <v>111931</v>
      </c>
      <c r="J8" s="29"/>
      <c r="K8" s="23"/>
      <c r="L8" s="23"/>
      <c r="M8" s="23"/>
      <c r="N8" s="23"/>
      <c r="O8" s="23"/>
      <c r="P8" s="23">
        <f>ROUND(I8-SUM(J8:O8),0)</f>
        <v>111931</v>
      </c>
      <c r="Q8" s="30" t="s">
        <v>10</v>
      </c>
      <c r="R8" s="19">
        <v>289036</v>
      </c>
      <c r="S8" s="19"/>
      <c r="T8" s="20"/>
      <c r="U8" s="20"/>
      <c r="V8" s="27">
        <f t="shared" si="0"/>
        <v>289036</v>
      </c>
      <c r="W8" s="31" t="s">
        <v>9</v>
      </c>
    </row>
    <row r="9" spans="1:23" ht="31.2" customHeight="1" thickBot="1" x14ac:dyDescent="0.35">
      <c r="A9" s="37">
        <v>59348</v>
      </c>
      <c r="B9" s="3"/>
      <c r="C9" s="4"/>
      <c r="D9" s="5"/>
      <c r="E9" s="47"/>
      <c r="F9" s="32"/>
      <c r="G9" s="36">
        <f>E9-F9</f>
        <v>0</v>
      </c>
      <c r="H9" s="19">
        <v>0</v>
      </c>
      <c r="I9" s="20">
        <f>G9+H9</f>
        <v>0</v>
      </c>
      <c r="J9" s="29">
        <f>J6*I9</f>
        <v>0</v>
      </c>
      <c r="K9" s="33"/>
      <c r="L9" s="33"/>
      <c r="M9" s="33"/>
      <c r="N9" s="33"/>
      <c r="O9" s="23"/>
      <c r="P9" s="23">
        <f>I9-SUM(J9:N9)</f>
        <v>0</v>
      </c>
      <c r="Q9" s="30"/>
      <c r="R9" s="19"/>
      <c r="S9" s="19">
        <f>R9*$S$6</f>
        <v>0</v>
      </c>
      <c r="T9" s="20">
        <v>0</v>
      </c>
      <c r="U9" s="20">
        <v>0</v>
      </c>
      <c r="V9" s="27">
        <v>111931</v>
      </c>
      <c r="W9" s="3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2022-06-10T14:20:18Z</cp:lastPrinted>
  <dcterms:created xsi:type="dcterms:W3CDTF">2022-06-10T14:11:52Z</dcterms:created>
  <dcterms:modified xsi:type="dcterms:W3CDTF">2025-05-27T05:58:14Z</dcterms:modified>
</cp:coreProperties>
</file>