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Not Edited Properly - Laxmi\Not Edited Properly - Laxmi\"/>
    </mc:Choice>
  </mc:AlternateContent>
  <xr:revisionPtr revIDLastSave="0" documentId="13_ncr:1_{96B236E7-6058-414F-8460-AD099A5DFF9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J8" i="1" l="1"/>
  <c r="K8" i="1"/>
  <c r="H8" i="1"/>
  <c r="N8" i="1" s="1"/>
  <c r="I8" i="1" l="1"/>
  <c r="P8" i="1" s="1"/>
  <c r="S8" i="1" s="1"/>
</calcChain>
</file>

<file path=xl/sharedStrings.xml><?xml version="1.0" encoding="utf-8"?>
<sst xmlns="http://schemas.openxmlformats.org/spreadsheetml/2006/main" count="30" uniqueCount="29">
  <si>
    <t>Amount</t>
  </si>
  <si>
    <t>UTR</t>
  </si>
  <si>
    <t>Advance Village Wise</t>
  </si>
  <si>
    <t>Masoon Raja Zaidi</t>
  </si>
  <si>
    <t>05-12-2024 NEFT/AXISP00580260817/RIUP24/2645/MASOOM RAZA ZAIDI/PUNB0398200 148500.00</t>
  </si>
  <si>
    <t>06-02-2025 NEFT/AXISP00611570873/RIUP24/3065/MASOOM RAZA ZAIDI/PUNB0398200 144672.00</t>
  </si>
  <si>
    <t>Muzaffarnagar</t>
  </si>
  <si>
    <t>Block:</t>
  </si>
  <si>
    <t>District:</t>
  </si>
  <si>
    <t>Uttar Pradesh</t>
  </si>
  <si>
    <t>State:</t>
  </si>
  <si>
    <t>Subcontractor: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</si>
  <si>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</si>
  <si>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</si>
  <si>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</si>
  <si>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</si>
  <si>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</si>
  <si>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</si>
  <si>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</si>
  <si>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</si>
  <si>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</si>
  <si>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</si>
  <si>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</si>
  <si>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</si>
  <si>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Hold the Amount because the Qty. is more then the DPR</t>
  </si>
  <si>
    <t>Final_Amount</t>
  </si>
  <si>
    <t>Total_Amount</t>
  </si>
  <si>
    <t>Johora Block Khatuali BW Work</t>
  </si>
  <si>
    <t>GST_SD_Amount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</si>
</sst>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43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3" fontId="5" fillId="0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9" fontId="5" fillId="2" borderId="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3" xfId="0" applyFill="1" applyBorder="1" applyAlignment="1">
      <alignment vertical="center"/>
    </xf>
    <xf numFmtId="43" fontId="5" fillId="3" borderId="3" xfId="1" applyNumberFormat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5" fontId="5" fillId="2" borderId="5" xfId="0" applyNumberFormat="1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O1" zoomScale="85" zoomScaleNormal="85" workbookViewId="0">
      <selection activeCell="O13" sqref="O13"/>
    </sheetView>
  </sheetViews>
  <sheetFormatPr defaultColWidth="9" defaultRowHeight="14.4" x14ac:dyDescent="0.3"/>
  <cols>
    <col min="1" max="1" width="9" style="1"/>
    <col min="2" max="2" width="30" style="1" customWidth="1"/>
    <col min="3" max="3" width="13.44140625" style="1" bestFit="1" customWidth="1"/>
    <col min="4" max="4" width="9.88671875" style="1" bestFit="1" customWidth="1"/>
    <col min="5" max="5" width="16" style="1" bestFit="1" customWidth="1"/>
    <col min="6" max="7" width="13.33203125" style="1" customWidth="1"/>
    <col min="8" max="8" width="16.44140625" style="25" bestFit="1" customWidth="1"/>
    <col min="9" max="9" width="12.88671875" style="25" bestFit="1" customWidth="1"/>
    <col min="10" max="10" width="10.6640625" style="1" bestFit="1" customWidth="1"/>
    <col min="11" max="11" width="13.5546875" style="1" customWidth="1"/>
    <col min="12" max="12" width="13.6640625" style="1" bestFit="1" customWidth="1"/>
    <col min="13" max="13" width="11.5546875" style="1" customWidth="1"/>
    <col min="14" max="14" width="14.88671875" style="1" customWidth="1"/>
    <col min="15" max="15" width="15.109375" style="1" bestFit="1" customWidth="1"/>
    <col min="16" max="16" width="14.88671875" style="1" customWidth="1"/>
    <col min="17" max="17" width="13.33203125" style="1" customWidth="1"/>
    <col min="18" max="18" width="88.44140625" style="1" bestFit="1" customWidth="1"/>
    <col min="19" max="19" width="14.109375" style="1" customWidth="1"/>
    <col min="20" max="20" width="15.6640625" style="1" customWidth="1"/>
    <col min="21" max="16384" width="9" style="1"/>
  </cols>
  <sheetData>
    <row r="1" spans="1:20" x14ac:dyDescent="0.3">
      <c r="A1" s="27" t="s">
        <v>11</v>
      </c>
      <c r="B1" s="28" t="s">
        <v>3</v>
      </c>
      <c r="H1" s="2"/>
      <c r="I1" s="2"/>
    </row>
    <row r="2" spans="1:20" x14ac:dyDescent="0.3">
      <c r="A2" s="27" t="s">
        <v>10</v>
      </c>
      <c r="B2" t="s">
        <v>9</v>
      </c>
      <c r="H2" s="2"/>
      <c r="I2" s="2"/>
    </row>
    <row r="3" spans="1:20" ht="19.8" x14ac:dyDescent="0.3">
      <c r="A3" s="27" t="s">
        <v>8</v>
      </c>
      <c r="B3" t="s">
        <v>6</v>
      </c>
      <c r="C3" s="3"/>
      <c r="G3" s="4"/>
      <c r="H3" s="2"/>
      <c r="I3" s="4"/>
      <c r="J3" s="5"/>
      <c r="K3" s="5"/>
      <c r="L3" s="5"/>
      <c r="M3" s="5"/>
      <c r="N3" s="5"/>
      <c r="O3" s="5"/>
      <c r="P3" s="5"/>
    </row>
    <row r="4" spans="1:20" ht="15" thickBot="1" x14ac:dyDescent="0.35">
      <c r="A4" s="27" t="s">
        <v>7</v>
      </c>
      <c r="B4" t="s">
        <v>6</v>
      </c>
      <c r="C4" s="5"/>
      <c r="D4" s="5"/>
      <c r="E4" s="5"/>
      <c r="F4" s="5"/>
      <c r="G4" s="5"/>
      <c r="H4" s="6"/>
      <c r="I4" s="6"/>
      <c r="J4" s="5"/>
      <c r="K4" s="5"/>
      <c r="L4" s="5"/>
      <c r="M4" s="5"/>
      <c r="Q4" s="7"/>
      <c r="R4" s="7"/>
      <c r="S4" s="7"/>
    </row>
    <row r="5" spans="1:20" ht="72" x14ac:dyDescent="0.3">
      <c r="A5" s="29" t="s">
        <v>12</v>
      </c>
      <c r="B5" s="30" t="s">
        <v>13</v>
      </c>
      <c r="C5" s="31" t="s">
        <v>14</v>
      </c>
      <c r="D5" s="32" t="s">
        <v>15</v>
      </c>
      <c r="E5" s="30" t="s">
        <v>16</v>
      </c>
      <c r="F5" s="30" t="s">
        <v>17</v>
      </c>
      <c r="G5" s="32" t="s">
        <v>18</v>
      </c>
      <c r="H5" s="33" t="s">
        <v>19</v>
      </c>
      <c r="I5" s="34" t="s">
        <v>0</v>
      </c>
      <c r="J5" s="30" t="s">
        <v>20</v>
      </c>
      <c r="K5" s="30" t="s">
        <v>21</v>
      </c>
      <c r="L5" s="30" t="s">
        <v>23</v>
      </c>
      <c r="M5" s="30" t="s">
        <v>22</v>
      </c>
      <c r="N5" s="30" t="s">
        <v>28</v>
      </c>
      <c r="O5" s="35" t="s">
        <v>24</v>
      </c>
      <c r="P5" s="30" t="s">
        <v>25</v>
      </c>
      <c r="Q5" s="30" t="s">
        <v>26</v>
      </c>
      <c r="R5" s="8" t="s">
        <v>1</v>
      </c>
      <c r="S5" s="8" t="s">
        <v>2</v>
      </c>
    </row>
    <row r="6" spans="1:20" ht="15" thickBot="1" x14ac:dyDescent="0.35">
      <c r="A6" s="9"/>
      <c r="B6" s="9"/>
      <c r="C6" s="10"/>
      <c r="D6" s="10"/>
      <c r="E6" s="10"/>
      <c r="F6" s="10"/>
      <c r="G6" s="10"/>
      <c r="H6" s="11">
        <v>0.18</v>
      </c>
      <c r="I6" s="10"/>
      <c r="J6" s="11">
        <v>0.01</v>
      </c>
      <c r="K6" s="11">
        <v>0.05</v>
      </c>
      <c r="L6" s="11">
        <v>0.1</v>
      </c>
      <c r="M6" s="11">
        <v>0.1</v>
      </c>
      <c r="N6" s="11">
        <v>0.18</v>
      </c>
      <c r="O6" s="11"/>
      <c r="P6" s="10"/>
      <c r="Q6" s="10"/>
      <c r="R6" s="12"/>
      <c r="S6" s="12"/>
    </row>
    <row r="7" spans="1:20" x14ac:dyDescent="0.3">
      <c r="A7" s="13"/>
      <c r="B7" s="13"/>
      <c r="C7" s="14"/>
      <c r="D7" s="14"/>
      <c r="E7" s="14"/>
      <c r="F7" s="14"/>
      <c r="G7" s="14"/>
      <c r="H7" s="15"/>
      <c r="I7" s="14"/>
      <c r="J7" s="15"/>
      <c r="K7" s="15"/>
      <c r="L7" s="15"/>
      <c r="M7" s="15"/>
      <c r="N7" s="15"/>
      <c r="O7" s="15"/>
      <c r="P7" s="14"/>
      <c r="Q7" s="14"/>
      <c r="R7" s="13"/>
      <c r="S7" s="16"/>
    </row>
    <row r="8" spans="1:20" x14ac:dyDescent="0.3">
      <c r="A8" s="26">
        <v>66781</v>
      </c>
      <c r="B8" s="18" t="s">
        <v>27</v>
      </c>
      <c r="C8" s="19">
        <v>45680</v>
      </c>
      <c r="D8" s="20">
        <v>1</v>
      </c>
      <c r="E8" s="21">
        <v>311885</v>
      </c>
      <c r="F8" s="21"/>
      <c r="G8" s="21">
        <f>ROUND(E8-F8,0)</f>
        <v>311885</v>
      </c>
      <c r="H8" s="21">
        <f>ROUND(G8*H6,0)</f>
        <v>56139</v>
      </c>
      <c r="I8" s="21">
        <f>G8+H8</f>
        <v>368024</v>
      </c>
      <c r="J8" s="21">
        <f>G8*$J$6</f>
        <v>3118.85</v>
      </c>
      <c r="K8" s="21">
        <f>G8*5%</f>
        <v>15594.25</v>
      </c>
      <c r="L8" s="21"/>
      <c r="M8" s="21"/>
      <c r="N8" s="21">
        <f>H8</f>
        <v>56139</v>
      </c>
      <c r="O8" s="21"/>
      <c r="P8" s="21">
        <f>ROUND(I8-SUM(J8:O8),0)</f>
        <v>293172</v>
      </c>
      <c r="Q8" s="21">
        <v>148500</v>
      </c>
      <c r="R8" s="22" t="s">
        <v>4</v>
      </c>
      <c r="S8" s="23">
        <f>SUM(P8:P10)-SUM(Q8:Q10)</f>
        <v>0</v>
      </c>
      <c r="T8" s="24"/>
    </row>
    <row r="9" spans="1:20" x14ac:dyDescent="0.3">
      <c r="A9" s="26">
        <v>66781</v>
      </c>
      <c r="B9" s="18"/>
      <c r="C9" s="19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144672</v>
      </c>
      <c r="R9" s="22" t="s">
        <v>5</v>
      </c>
      <c r="S9" s="23"/>
    </row>
    <row r="10" spans="1:20" x14ac:dyDescent="0.3">
      <c r="A10" s="17"/>
      <c r="B10" s="18"/>
      <c r="C10" s="19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LCEPL IT Department</cp:lastModifiedBy>
  <dcterms:created xsi:type="dcterms:W3CDTF">2015-06-05T18:17:20Z</dcterms:created>
  <dcterms:modified xsi:type="dcterms:W3CDTF">2025-05-30T12:27:20Z</dcterms:modified>
</cp:coreProperties>
</file>