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hi\Downloads\Not Edited Properly - Laxmi\Not Edited Properly - Laxmi\"/>
    </mc:Choice>
  </mc:AlternateContent>
  <xr:revisionPtr revIDLastSave="0" documentId="13_ncr:1_{A2BA1D1E-D06A-46E2-B320-7188D5BDDE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G15" i="1"/>
  <c r="K15" i="1" s="1"/>
  <c r="J15" i="1" l="1"/>
  <c r="I15" i="1"/>
  <c r="G12" i="1"/>
  <c r="J12" i="1" s="1"/>
  <c r="P15" i="1" l="1"/>
  <c r="S18" i="1" s="1"/>
  <c r="K12" i="1"/>
  <c r="O12" i="1"/>
  <c r="I12" i="1"/>
  <c r="P12" i="1" l="1"/>
  <c r="S14" i="1" s="1"/>
  <c r="G8" i="1" l="1"/>
  <c r="J8" i="1" l="1"/>
  <c r="O8" i="1" l="1"/>
  <c r="I8" i="1"/>
  <c r="P8" i="1" l="1"/>
  <c r="S11" i="1" s="1"/>
</calcChain>
</file>

<file path=xl/sharedStrings.xml><?xml version="1.0" encoding="utf-8"?>
<sst xmlns="http://schemas.openxmlformats.org/spreadsheetml/2006/main" count="36" uniqueCount="35">
  <si>
    <t>Amount</t>
  </si>
  <si>
    <t>UTR</t>
  </si>
  <si>
    <t>pipeline work</t>
  </si>
  <si>
    <t>Maya</t>
  </si>
  <si>
    <t>09-08-2024 NEFT/AXISP00527011520/RIUP24/1431/MAYA/PUNB0621900 69300.00</t>
  </si>
  <si>
    <t>09-08-2024 NEFT/AXISP00527011521/RIUP24/1322/MAYA/PUNB0621900 100000.00</t>
  </si>
  <si>
    <t>20-08-2024 NEFT/AXISP00530112334/RIUP24/1503/MAYA/PUNB0621900 37792.00</t>
  </si>
  <si>
    <t>21-10-2024 NEFT/AXISP00556267659/RIUP24/2097/MAYA/PUNB0621900 100000.00</t>
  </si>
  <si>
    <t>Advance Village Wise</t>
  </si>
  <si>
    <t>18-12-2024 NEFT/AXISP00585926989/RIUP24/2738/MAYA/PUNB0621900 53408.00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</si>
  <si>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</si>
  <si>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</si>
  <si>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</si>
  <si>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</si>
  <si>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</si>
  <si>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</si>
  <si>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</si>
  <si>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</si>
  <si>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</si>
  <si>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</si>
  <si>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</si>
  <si>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</si>
  <si>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</si>
  <si>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</si>
  <si>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</si>
  <si>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</si>
  <si>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</si>
  <si>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</si>
  <si>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Hold the Amount because the Qty. is more then the DPR</t>
  </si>
  <si>
    <t>GST_SD_Amount</t>
  </si>
  <si>
    <t>Final_Amount</t>
  </si>
  <si>
    <t>Total_Amount</t>
  </si>
  <si>
    <t>SIKHREDA MEERAPUR  Village Interlock Purchase Work</t>
  </si>
  <si>
    <t>SIKHREDA MEERAPUR Village Rising main pipe Work</t>
  </si>
  <si>
    <t xml:space="preserve"> SIKHREDA MEERAPUR Village PUMP HOUSE INTER LOCK INSTALLATION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</si>
</sst>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43" fontId="3" fillId="2" borderId="6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43" fontId="0" fillId="2" borderId="3" xfId="0" applyNumberFormat="1" applyFill="1" applyBorder="1" applyAlignment="1">
      <alignment vertical="center"/>
    </xf>
    <xf numFmtId="164" fontId="2" fillId="2" borderId="0" xfId="1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7" fillId="2" borderId="8" xfId="1" applyFont="1" applyFill="1" applyBorder="1" applyAlignment="1">
      <alignment horizontal="center" vertical="center"/>
    </xf>
    <xf numFmtId="164" fontId="6" fillId="2" borderId="8" xfId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18"/>
  <sheetViews>
    <sheetView tabSelected="1" zoomScale="85" zoomScaleNormal="85" workbookViewId="0">
      <selection activeCell="E16" sqref="E16"/>
    </sheetView>
  </sheetViews>
  <sheetFormatPr defaultColWidth="9" defaultRowHeight="20.100000000000001" customHeight="1" x14ac:dyDescent="0.25"/>
  <cols>
    <col min="1" max="1" width="9" style="2"/>
    <col min="2" max="2" width="30" style="2" customWidth="1"/>
    <col min="3" max="3" width="13.42578125" style="2" bestFit="1" customWidth="1"/>
    <col min="4" max="4" width="11.5703125" style="2" bestFit="1" customWidth="1"/>
    <col min="5" max="5" width="13.28515625" style="2" bestFit="1" customWidth="1"/>
    <col min="6" max="7" width="13.28515625" style="2" customWidth="1"/>
    <col min="8" max="8" width="14.7109375" style="13" customWidth="1"/>
    <col min="9" max="9" width="12.85546875" style="13" bestFit="1" customWidth="1"/>
    <col min="10" max="10" width="10.7109375" style="2" bestFit="1" customWidth="1"/>
    <col min="11" max="13" width="14.140625" style="2" customWidth="1"/>
    <col min="14" max="16" width="14.85546875" style="2" customWidth="1"/>
    <col min="17" max="17" width="19.7109375" style="2" bestFit="1" customWidth="1"/>
    <col min="18" max="18" width="86" style="2" customWidth="1"/>
    <col min="19" max="19" width="19.7109375" style="2" bestFit="1" customWidth="1"/>
    <col min="20" max="16384" width="9" style="2"/>
  </cols>
  <sheetData>
    <row r="1" spans="1:51" ht="20.100000000000001" customHeight="1" x14ac:dyDescent="0.25">
      <c r="A1" t="s">
        <v>10</v>
      </c>
      <c r="B1" s="30" t="s">
        <v>3</v>
      </c>
      <c r="E1" s="3"/>
      <c r="F1" s="3"/>
      <c r="G1" s="3"/>
      <c r="H1" s="4"/>
      <c r="I1" s="4"/>
    </row>
    <row r="2" spans="1:51" ht="20.100000000000001" customHeight="1" x14ac:dyDescent="0.25">
      <c r="A2" t="s">
        <v>11</v>
      </c>
      <c r="B2" t="s">
        <v>12</v>
      </c>
      <c r="C2" s="5"/>
      <c r="G2" s="6"/>
      <c r="I2" s="6" t="s">
        <v>2</v>
      </c>
      <c r="J2" s="7"/>
      <c r="K2" s="7"/>
      <c r="L2" s="7"/>
      <c r="M2" s="7"/>
      <c r="N2" s="7"/>
      <c r="O2" s="7"/>
      <c r="P2" s="7"/>
    </row>
    <row r="3" spans="1:51" ht="20.100000000000001" customHeight="1" thickBot="1" x14ac:dyDescent="0.3">
      <c r="A3" t="s">
        <v>13</v>
      </c>
      <c r="B3" t="s">
        <v>14</v>
      </c>
      <c r="C3" s="5"/>
      <c r="D3" s="5"/>
      <c r="G3" s="6"/>
      <c r="I3" s="6"/>
      <c r="J3" s="7"/>
      <c r="K3" s="7"/>
      <c r="L3" s="7"/>
      <c r="M3" s="7"/>
      <c r="N3" s="7"/>
      <c r="O3" s="7"/>
      <c r="P3" s="7"/>
    </row>
    <row r="4" spans="1:51" ht="20.100000000000001" customHeight="1" thickBot="1" x14ac:dyDescent="0.3">
      <c r="A4" t="s">
        <v>15</v>
      </c>
      <c r="B4" t="s">
        <v>14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Q4" s="10"/>
      <c r="R4" s="10"/>
      <c r="S4" s="10"/>
    </row>
    <row r="5" spans="1:51" ht="75" x14ac:dyDescent="0.25">
      <c r="A5" s="31" t="s">
        <v>16</v>
      </c>
      <c r="B5" s="32" t="s">
        <v>17</v>
      </c>
      <c r="C5" s="33" t="s">
        <v>18</v>
      </c>
      <c r="D5" s="34" t="s">
        <v>19</v>
      </c>
      <c r="E5" s="32" t="s">
        <v>20</v>
      </c>
      <c r="F5" s="32" t="s">
        <v>21</v>
      </c>
      <c r="G5" s="34" t="s">
        <v>22</v>
      </c>
      <c r="H5" s="35" t="s">
        <v>23</v>
      </c>
      <c r="I5" s="36" t="s">
        <v>0</v>
      </c>
      <c r="J5" s="32" t="s">
        <v>24</v>
      </c>
      <c r="K5" s="32" t="s">
        <v>25</v>
      </c>
      <c r="L5" s="32" t="s">
        <v>26</v>
      </c>
      <c r="M5" s="32" t="s">
        <v>27</v>
      </c>
      <c r="N5" s="37" t="s">
        <v>28</v>
      </c>
      <c r="O5" s="32" t="s">
        <v>29</v>
      </c>
      <c r="P5" s="32" t="s">
        <v>30</v>
      </c>
      <c r="Q5" s="32" t="s">
        <v>31</v>
      </c>
      <c r="R5" s="24" t="s">
        <v>1</v>
      </c>
      <c r="S5" s="17" t="s">
        <v>8</v>
      </c>
    </row>
    <row r="6" spans="1:51" ht="20.100000000000001" customHeight="1" thickBot="1" x14ac:dyDescent="0.3">
      <c r="A6" s="22"/>
      <c r="B6" s="12"/>
      <c r="C6" s="12"/>
      <c r="D6" s="12"/>
      <c r="E6" s="12"/>
      <c r="F6" s="12"/>
      <c r="G6" s="12"/>
      <c r="H6" s="23">
        <v>0.18</v>
      </c>
      <c r="I6" s="12"/>
      <c r="J6" s="23">
        <v>0.01</v>
      </c>
      <c r="K6" s="23">
        <v>0.05</v>
      </c>
      <c r="L6" s="23">
        <v>0.05</v>
      </c>
      <c r="M6" s="23">
        <v>0.1</v>
      </c>
      <c r="N6" s="23"/>
      <c r="O6" s="23">
        <v>0.18</v>
      </c>
      <c r="P6" s="12"/>
      <c r="Q6" s="12"/>
      <c r="R6" s="25"/>
      <c r="S6" s="12"/>
    </row>
    <row r="7" spans="1:51" s="14" customFormat="1" ht="20.100000000000001" customHeight="1" x14ac:dyDescent="0.25">
      <c r="A7" s="21"/>
      <c r="B7" s="15"/>
      <c r="C7" s="15"/>
      <c r="D7" s="15"/>
      <c r="E7" s="15"/>
      <c r="F7" s="15"/>
      <c r="G7" s="15"/>
      <c r="H7" s="16"/>
      <c r="I7" s="15"/>
      <c r="J7" s="16"/>
      <c r="K7" s="16"/>
      <c r="L7" s="16"/>
      <c r="M7" s="16"/>
      <c r="N7" s="16"/>
      <c r="O7" s="16"/>
      <c r="P7" s="15"/>
      <c r="Q7" s="15"/>
      <c r="R7" s="26"/>
      <c r="S7" s="15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27" customHeight="1" x14ac:dyDescent="0.25">
      <c r="A8" s="18">
        <v>64476</v>
      </c>
      <c r="B8" s="19" t="s">
        <v>32</v>
      </c>
      <c r="C8" s="1">
        <v>45203</v>
      </c>
      <c r="D8" s="20">
        <v>1</v>
      </c>
      <c r="E8" s="11">
        <v>140800</v>
      </c>
      <c r="F8" s="11">
        <v>0</v>
      </c>
      <c r="G8" s="11">
        <f>ROUND(E8-F8,)</f>
        <v>140800</v>
      </c>
      <c r="H8" s="11"/>
      <c r="I8" s="11">
        <f>G8+H8</f>
        <v>140800</v>
      </c>
      <c r="J8" s="11">
        <f>ROUND(G8*$J$6,)</f>
        <v>1408</v>
      </c>
      <c r="K8" s="11">
        <v>0</v>
      </c>
      <c r="L8" s="11"/>
      <c r="M8" s="11"/>
      <c r="N8" s="11">
        <v>1600</v>
      </c>
      <c r="O8" s="11">
        <f>H8</f>
        <v>0</v>
      </c>
      <c r="P8" s="11">
        <f>ROUND(I8-SUM(J8:O8),0)</f>
        <v>137792</v>
      </c>
      <c r="Q8" s="11">
        <v>100000</v>
      </c>
      <c r="R8" s="28" t="s">
        <v>5</v>
      </c>
      <c r="S8" s="11"/>
    </row>
    <row r="9" spans="1:51" ht="30.75" customHeight="1" x14ac:dyDescent="0.25">
      <c r="A9" s="18">
        <v>64476</v>
      </c>
      <c r="B9" s="19"/>
      <c r="C9" s="1"/>
      <c r="D9" s="2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8">
        <v>37792</v>
      </c>
      <c r="R9" s="27" t="s">
        <v>6</v>
      </c>
      <c r="S9" s="18"/>
    </row>
    <row r="10" spans="1:51" ht="30.75" customHeight="1" x14ac:dyDescent="0.25">
      <c r="A10" s="18"/>
      <c r="B10" s="19"/>
      <c r="C10" s="1"/>
      <c r="D10" s="2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8"/>
      <c r="R10" s="27"/>
      <c r="S10" s="18"/>
    </row>
    <row r="11" spans="1:51" ht="30.75" customHeight="1" x14ac:dyDescent="0.25">
      <c r="A11" s="21"/>
      <c r="B11" s="15"/>
      <c r="C11" s="15"/>
      <c r="D11" s="15"/>
      <c r="E11" s="15"/>
      <c r="F11" s="15"/>
      <c r="G11" s="15"/>
      <c r="H11" s="16"/>
      <c r="I11" s="15"/>
      <c r="J11" s="16"/>
      <c r="K11" s="16"/>
      <c r="L11" s="16"/>
      <c r="M11" s="16"/>
      <c r="N11" s="16"/>
      <c r="O11" s="16"/>
      <c r="P11" s="15"/>
      <c r="Q11" s="15"/>
      <c r="R11" s="26"/>
      <c r="S11" s="15">
        <f>SUM(P8:P9)-SUM(Q8:Q9)</f>
        <v>0</v>
      </c>
    </row>
    <row r="12" spans="1:51" ht="30.75" customHeight="1" x14ac:dyDescent="0.25">
      <c r="A12" s="18">
        <v>64543</v>
      </c>
      <c r="B12" s="19" t="s">
        <v>33</v>
      </c>
      <c r="C12" s="1">
        <v>45518</v>
      </c>
      <c r="D12" s="20">
        <v>1</v>
      </c>
      <c r="E12" s="11">
        <v>198000</v>
      </c>
      <c r="F12" s="11">
        <v>700</v>
      </c>
      <c r="G12" s="11">
        <f>ROUND(E12-F12,)</f>
        <v>197300</v>
      </c>
      <c r="H12" s="11"/>
      <c r="I12" s="11">
        <f>G12+H12</f>
        <v>197300</v>
      </c>
      <c r="J12" s="11">
        <f>ROUND(G12*$J$6,)</f>
        <v>1973</v>
      </c>
      <c r="K12" s="11">
        <f>G12*5%</f>
        <v>9865</v>
      </c>
      <c r="L12" s="11"/>
      <c r="M12" s="11"/>
      <c r="N12" s="11">
        <v>0</v>
      </c>
      <c r="O12" s="11">
        <f>H12</f>
        <v>0</v>
      </c>
      <c r="P12" s="11">
        <f>ROUND(I12-SUM(J12:O12),0)</f>
        <v>185462</v>
      </c>
      <c r="Q12" s="11">
        <v>69300</v>
      </c>
      <c r="R12" s="28" t="s">
        <v>4</v>
      </c>
      <c r="S12" s="11"/>
    </row>
    <row r="13" spans="1:51" ht="30.75" customHeight="1" x14ac:dyDescent="0.25">
      <c r="A13" s="18">
        <v>64543</v>
      </c>
      <c r="B13" s="19"/>
      <c r="C13" s="1"/>
      <c r="D13" s="2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28"/>
      <c r="S13" s="11"/>
    </row>
    <row r="14" spans="1:51" ht="30.75" customHeight="1" x14ac:dyDescent="0.25">
      <c r="A14" s="21"/>
      <c r="B14" s="15"/>
      <c r="C14" s="15"/>
      <c r="D14" s="15"/>
      <c r="E14" s="15"/>
      <c r="F14" s="15"/>
      <c r="G14" s="15"/>
      <c r="H14" s="16"/>
      <c r="I14" s="15"/>
      <c r="J14" s="16"/>
      <c r="K14" s="16"/>
      <c r="L14" s="16"/>
      <c r="M14" s="16"/>
      <c r="N14" s="16"/>
      <c r="O14" s="16"/>
      <c r="P14" s="15"/>
      <c r="Q14" s="15"/>
      <c r="R14" s="26"/>
      <c r="S14" s="15">
        <f>SUM(P12:P13)-SUM(Q12:Q13)</f>
        <v>116162</v>
      </c>
    </row>
    <row r="15" spans="1:51" ht="30.75" customHeight="1" x14ac:dyDescent="0.25">
      <c r="A15" s="18">
        <v>66082</v>
      </c>
      <c r="B15" s="19" t="s">
        <v>34</v>
      </c>
      <c r="C15" s="1">
        <v>45560</v>
      </c>
      <c r="D15" s="20">
        <v>2</v>
      </c>
      <c r="E15" s="11">
        <v>163200</v>
      </c>
      <c r="F15" s="11"/>
      <c r="G15" s="11">
        <f>ROUND(E15-F15,)</f>
        <v>163200</v>
      </c>
      <c r="H15" s="11"/>
      <c r="I15" s="11">
        <f>G15+H15</f>
        <v>163200</v>
      </c>
      <c r="J15" s="11">
        <f>ROUND(G15*$J$6,)</f>
        <v>1632</v>
      </c>
      <c r="K15" s="11">
        <f>G15*5%</f>
        <v>8160</v>
      </c>
      <c r="L15" s="11"/>
      <c r="M15" s="11"/>
      <c r="N15" s="11">
        <v>0</v>
      </c>
      <c r="O15" s="11">
        <f>H15</f>
        <v>0</v>
      </c>
      <c r="P15" s="11">
        <f>ROUND(I15-SUM(J15:O15),0)</f>
        <v>153408</v>
      </c>
      <c r="Q15" s="11">
        <v>100000</v>
      </c>
      <c r="R15" s="28" t="s">
        <v>7</v>
      </c>
      <c r="S15" s="11"/>
    </row>
    <row r="16" spans="1:51" ht="30.75" customHeight="1" x14ac:dyDescent="0.25">
      <c r="A16" s="18">
        <v>66082</v>
      </c>
      <c r="B16" s="19"/>
      <c r="C16" s="1"/>
      <c r="D16" s="2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8">
        <v>53408</v>
      </c>
      <c r="R16" s="27" t="s">
        <v>9</v>
      </c>
      <c r="S16" s="18"/>
    </row>
    <row r="17" spans="1:19" ht="30.75" customHeight="1" x14ac:dyDescent="0.25">
      <c r="A17" s="18"/>
      <c r="B17" s="19"/>
      <c r="C17" s="1"/>
      <c r="D17" s="2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8"/>
      <c r="R17" s="27"/>
      <c r="S17" s="18"/>
    </row>
    <row r="18" spans="1:19" ht="20.100000000000001" customHeight="1" x14ac:dyDescent="0.25">
      <c r="A18" s="18"/>
      <c r="B18" s="19"/>
      <c r="C18" s="1"/>
      <c r="D18" s="2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8"/>
      <c r="R18" s="27"/>
      <c r="S18" s="29">
        <f>SUM(P15:P16)-SUM(Q15:Q16)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2025-05-31T06:43:14Z</dcterms:modified>
</cp:coreProperties>
</file>