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8645B3EA-9805-4DA2-8EBC-5502A7B473B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N17" i="1"/>
  <c r="K9" i="1"/>
  <c r="J9" i="1"/>
  <c r="G9" i="1"/>
  <c r="M9" i="1" s="1"/>
  <c r="G8" i="1"/>
  <c r="J8" i="1" s="1"/>
  <c r="L9" i="1" l="1"/>
  <c r="H9" i="1"/>
  <c r="K8" i="1"/>
  <c r="K17" i="1" s="1"/>
  <c r="N26" i="1" s="1"/>
  <c r="H8" i="1"/>
  <c r="O8" i="1" s="1"/>
  <c r="L8" i="1"/>
  <c r="L17" i="1" s="1"/>
  <c r="M8" i="1"/>
  <c r="M17" i="1" s="1"/>
  <c r="S17" i="1"/>
  <c r="I9" i="1" l="1"/>
  <c r="Q9" i="1" s="1"/>
  <c r="O9" i="1"/>
  <c r="O17" i="1" s="1"/>
  <c r="N29" i="1" s="1"/>
  <c r="I8" i="1"/>
  <c r="Q8" i="1" s="1"/>
  <c r="Q17" i="1" s="1"/>
  <c r="S19" i="1" s="1"/>
  <c r="N27" i="1" s="1"/>
</calcChain>
</file>

<file path=xl/sharedStrings.xml><?xml version="1.0" encoding="utf-8"?>
<sst xmlns="http://schemas.openxmlformats.org/spreadsheetml/2006/main" count="38" uniqueCount="36">
  <si>
    <t>Amount</t>
  </si>
  <si>
    <t>UTR</t>
  </si>
  <si>
    <t xml:space="preserve">Debit </t>
  </si>
  <si>
    <t>Total Payable Amount Rs. -</t>
  </si>
  <si>
    <t>Hold for painting and finishing</t>
  </si>
  <si>
    <t>05-02-2024 NEFT/AXISP00468222693/RIUP23/4438/MUBARIK/HDFC0007662 118721.00</t>
  </si>
  <si>
    <t>DPR Excess Hold</t>
  </si>
  <si>
    <t>Hold Amount</t>
  </si>
  <si>
    <t>Advance / Surplus</t>
  </si>
  <si>
    <t>GST Remaining</t>
  </si>
  <si>
    <t>Mubarik</t>
  </si>
  <si>
    <t>18-03-2024 NEFT/AXISP00481766495/RIUP23/5086/MUBARIK/HDFC0007662 224959.00</t>
  </si>
  <si>
    <t>Updated on 18-03-2024</t>
  </si>
  <si>
    <t>Malakpur Village Pipe Line Laying Work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</si>
  <si>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</si>
  <si>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</si>
  <si>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</si>
  <si>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</si>
  <si>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</si>
  <si>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</si>
  <si>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</si>
  <si>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</si>
  <si>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</si>
  <si>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</si>
  <si>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</si>
  <si>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</si>
  <si>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</si>
  <si>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</si>
  <si>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</si>
  <si>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</si>
  <si>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</si>
  <si>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</si>
  <si>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MMs Mubarik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</si>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</sst>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mm/d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9" fontId="2" fillId="2" borderId="25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11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2" fillId="2" borderId="21" xfId="1" applyNumberFormat="1" applyFont="1" applyFill="1" applyBorder="1" applyAlignment="1">
      <alignment horizontal="right"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5" fillId="0" borderId="0" xfId="0" applyFont="1"/>
    <xf numFmtId="0" fontId="0" fillId="3" borderId="0" xfId="0" applyFill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25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3" fillId="4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5" fillId="0" borderId="4" xfId="0" applyFont="1" applyBorder="1"/>
    <xf numFmtId="166" fontId="0" fillId="2" borderId="0" xfId="0" applyNumberFormat="1" applyFill="1" applyAlignment="1">
      <alignment vertical="center"/>
    </xf>
    <xf numFmtId="166" fontId="2" fillId="2" borderId="14" xfId="1" applyNumberFormat="1" applyFont="1" applyFill="1" applyBorder="1" applyAlignment="1">
      <alignment vertical="center"/>
    </xf>
    <xf numFmtId="166" fontId="2" fillId="3" borderId="8" xfId="1" applyNumberFormat="1" applyFont="1" applyFill="1" applyBorder="1" applyAlignment="1">
      <alignment vertical="center"/>
    </xf>
    <xf numFmtId="166" fontId="2" fillId="2" borderId="8" xfId="1" applyNumberFormat="1" applyFont="1" applyFill="1" applyBorder="1" applyAlignment="1">
      <alignment vertical="center"/>
    </xf>
    <xf numFmtId="166" fontId="2" fillId="2" borderId="16" xfId="1" applyNumberFormat="1" applyFont="1" applyFill="1" applyBorder="1" applyAlignment="1">
      <alignment vertical="center"/>
    </xf>
    <xf numFmtId="166" fontId="2" fillId="2" borderId="15" xfId="0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28" xfId="0" applyFont="1" applyFill="1" applyBorder="1" applyAlignment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14" fontId="4" fillId="2" borderId="28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64" fontId="7" fillId="2" borderId="28" xfId="2" applyNumberFormat="1" applyFont="1" applyFill="1" applyBorder="1" applyAlignment="1">
      <alignment horizontal="center" vertical="center"/>
    </xf>
    <xf numFmtId="164" fontId="4" fillId="2" borderId="28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2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115" zoomScaleNormal="115" workbookViewId="0">
      <selection activeCell="B4" sqref="B4"/>
    </sheetView>
  </sheetViews>
  <sheetFormatPr defaultColWidth="9" defaultRowHeight="23.25" customHeight="1" x14ac:dyDescent="0.3"/>
  <cols>
    <col min="1" max="1" width="9" style="6"/>
    <col min="2" max="2" width="30" style="6" customWidth="1"/>
    <col min="3" max="3" width="13.44140625" style="49" bestFit="1" customWidth="1"/>
    <col min="4" max="4" width="16.6640625" style="6" customWidth="1"/>
    <col min="5" max="5" width="13.33203125" style="6" bestFit="1" customWidth="1"/>
    <col min="6" max="7" width="13.33203125" style="6" customWidth="1"/>
    <col min="8" max="8" width="14.6640625" style="31" customWidth="1"/>
    <col min="9" max="9" width="12.88671875" style="31" bestFit="1" customWidth="1"/>
    <col min="10" max="10" width="10.6640625" style="6" bestFit="1" customWidth="1"/>
    <col min="11" max="11" width="12.109375" style="6" bestFit="1" customWidth="1"/>
    <col min="12" max="13" width="11.6640625" style="6" bestFit="1" customWidth="1"/>
    <col min="14" max="14" width="10.44140625" style="6" customWidth="1"/>
    <col min="15" max="17" width="14.88671875" style="6" customWidth="1"/>
    <col min="18" max="18" width="7.33203125" style="6" customWidth="1"/>
    <col min="19" max="19" width="14" style="6" customWidth="1"/>
    <col min="20" max="20" width="81.109375" style="6" customWidth="1"/>
    <col min="21" max="16384" width="9" style="6"/>
  </cols>
  <sheetData>
    <row r="1" spans="1:20" s="58" customFormat="1" ht="24.9" customHeight="1" x14ac:dyDescent="0.3">
      <c r="A1" s="56" t="s">
        <v>14</v>
      </c>
      <c r="B1" s="57" t="s">
        <v>32</v>
      </c>
    </row>
    <row r="2" spans="1:20" s="58" customFormat="1" ht="24.9" customHeight="1" x14ac:dyDescent="0.3">
      <c r="A2" s="56" t="s">
        <v>15</v>
      </c>
      <c r="B2" s="58" t="s">
        <v>16</v>
      </c>
    </row>
    <row r="3" spans="1:20" s="58" customFormat="1" ht="30.6" customHeight="1" x14ac:dyDescent="0.3">
      <c r="A3" s="56" t="s">
        <v>17</v>
      </c>
      <c r="B3" s="56" t="s">
        <v>18</v>
      </c>
    </row>
    <row r="4" spans="1:20" s="58" customFormat="1" ht="24.9" customHeight="1" thickBot="1" x14ac:dyDescent="0.35">
      <c r="A4" s="56" t="s">
        <v>19</v>
      </c>
      <c r="B4" s="56" t="s">
        <v>18</v>
      </c>
    </row>
    <row r="5" spans="1:20" ht="58.2" thickBot="1" x14ac:dyDescent="0.35">
      <c r="A5" s="59" t="s">
        <v>20</v>
      </c>
      <c r="B5" s="60" t="s">
        <v>21</v>
      </c>
      <c r="C5" s="61" t="s">
        <v>22</v>
      </c>
      <c r="D5" s="62" t="s">
        <v>23</v>
      </c>
      <c r="E5" s="60" t="s">
        <v>24</v>
      </c>
      <c r="F5" s="60" t="s">
        <v>25</v>
      </c>
      <c r="G5" s="62" t="s">
        <v>26</v>
      </c>
      <c r="H5" s="63" t="s">
        <v>27</v>
      </c>
      <c r="I5" s="64" t="s">
        <v>0</v>
      </c>
      <c r="J5" s="60" t="s">
        <v>28</v>
      </c>
      <c r="K5" s="60" t="s">
        <v>29</v>
      </c>
      <c r="L5" s="60" t="s">
        <v>30</v>
      </c>
      <c r="M5" s="60" t="s">
        <v>31</v>
      </c>
      <c r="N5" s="5" t="s">
        <v>4</v>
      </c>
      <c r="O5" s="60" t="s">
        <v>33</v>
      </c>
      <c r="P5" s="5" t="s">
        <v>6</v>
      </c>
      <c r="Q5" s="60" t="s">
        <v>34</v>
      </c>
      <c r="R5" s="1"/>
      <c r="S5" s="60" t="s">
        <v>35</v>
      </c>
      <c r="T5" s="5" t="s">
        <v>1</v>
      </c>
    </row>
    <row r="6" spans="1:20" ht="23.25" customHeight="1" x14ac:dyDescent="0.3">
      <c r="B6" s="7"/>
      <c r="C6" s="50"/>
      <c r="D6" s="8"/>
      <c r="E6" s="9"/>
      <c r="F6" s="33"/>
      <c r="G6" s="33"/>
      <c r="H6" s="15">
        <v>0.18</v>
      </c>
      <c r="I6" s="11"/>
      <c r="J6" s="12">
        <v>0.01</v>
      </c>
      <c r="K6" s="13">
        <v>0.05</v>
      </c>
      <c r="L6" s="13">
        <v>0.1</v>
      </c>
      <c r="M6" s="13">
        <v>0.1</v>
      </c>
      <c r="N6" s="13">
        <v>0.05</v>
      </c>
      <c r="O6" s="13">
        <v>0.18</v>
      </c>
      <c r="P6" s="13"/>
      <c r="Q6" s="14"/>
      <c r="R6" s="1"/>
      <c r="S6" s="16"/>
      <c r="T6" s="14"/>
    </row>
    <row r="7" spans="1:20" s="39" customFormat="1" ht="23.25" customHeight="1" x14ac:dyDescent="0.3">
      <c r="B7" s="40"/>
      <c r="C7" s="51"/>
      <c r="D7" s="41"/>
      <c r="E7" s="42"/>
      <c r="F7" s="42"/>
      <c r="G7" s="42"/>
      <c r="H7" s="42"/>
      <c r="I7" s="42"/>
      <c r="J7" s="42"/>
      <c r="K7" s="43"/>
      <c r="L7" s="43"/>
      <c r="M7" s="43"/>
      <c r="N7" s="43"/>
      <c r="O7" s="43"/>
      <c r="P7" s="43"/>
      <c r="Q7" s="43"/>
      <c r="R7" s="46">
        <f>A8</f>
        <v>61511</v>
      </c>
      <c r="S7" s="44"/>
      <c r="T7" s="45"/>
    </row>
    <row r="8" spans="1:20" ht="23.25" customHeight="1" x14ac:dyDescent="0.3">
      <c r="A8" s="6">
        <v>61511</v>
      </c>
      <c r="B8" s="36" t="s">
        <v>13</v>
      </c>
      <c r="C8" s="52">
        <v>45296</v>
      </c>
      <c r="D8" s="37">
        <v>1</v>
      </c>
      <c r="E8" s="20">
        <v>238262</v>
      </c>
      <c r="F8" s="20">
        <v>54042</v>
      </c>
      <c r="G8" s="20">
        <f>E8-F8</f>
        <v>184220</v>
      </c>
      <c r="H8" s="20">
        <f>G8*H6</f>
        <v>33159.599999999999</v>
      </c>
      <c r="I8" s="20">
        <f>G8+H8</f>
        <v>217379.6</v>
      </c>
      <c r="J8" s="20">
        <f>G8*J6</f>
        <v>1842.2</v>
      </c>
      <c r="K8" s="14">
        <f>G8*K6</f>
        <v>9211</v>
      </c>
      <c r="L8" s="14">
        <f>G8*L6</f>
        <v>18422</v>
      </c>
      <c r="M8" s="14">
        <f>G8*M6</f>
        <v>18422</v>
      </c>
      <c r="N8" s="14"/>
      <c r="O8" s="14">
        <f>H8</f>
        <v>33159.599999999999</v>
      </c>
      <c r="P8" s="14"/>
      <c r="Q8" s="14">
        <f>I8-SUM(J8:O8)</f>
        <v>136322.80000000002</v>
      </c>
      <c r="R8" s="4"/>
      <c r="S8" s="16">
        <v>118721</v>
      </c>
      <c r="T8" s="24" t="s">
        <v>5</v>
      </c>
    </row>
    <row r="9" spans="1:20" ht="23.25" customHeight="1" x14ac:dyDescent="0.3">
      <c r="A9" s="6">
        <v>61511</v>
      </c>
      <c r="B9" s="36" t="s">
        <v>13</v>
      </c>
      <c r="C9" s="52">
        <v>45348</v>
      </c>
      <c r="D9" s="37">
        <v>2</v>
      </c>
      <c r="E9" s="20">
        <v>326512</v>
      </c>
      <c r="F9" s="20">
        <v>18014</v>
      </c>
      <c r="G9" s="20">
        <f>E9-F9</f>
        <v>308498</v>
      </c>
      <c r="H9" s="20">
        <f>G9*H6</f>
        <v>55529.64</v>
      </c>
      <c r="I9" s="20">
        <f>G9+H9</f>
        <v>364027.64</v>
      </c>
      <c r="J9" s="20">
        <f>G9*J6</f>
        <v>3084.98</v>
      </c>
      <c r="K9" s="14">
        <f>G9*K6</f>
        <v>15424.900000000001</v>
      </c>
      <c r="L9" s="14">
        <f>G9*L6</f>
        <v>30849.800000000003</v>
      </c>
      <c r="M9" s="14">
        <f>G9*M6</f>
        <v>30849.800000000003</v>
      </c>
      <c r="N9" s="14"/>
      <c r="O9" s="14">
        <f>H9</f>
        <v>55529.64</v>
      </c>
      <c r="P9" s="14">
        <v>3329</v>
      </c>
      <c r="Q9" s="14">
        <f>I9-SUM(J9:P9)</f>
        <v>224959.52000000002</v>
      </c>
      <c r="R9" s="4"/>
      <c r="S9" s="16">
        <v>224959</v>
      </c>
      <c r="T9" s="47" t="s">
        <v>11</v>
      </c>
    </row>
    <row r="10" spans="1:20" ht="23.25" customHeight="1" x14ac:dyDescent="0.2">
      <c r="A10" s="6">
        <v>61511</v>
      </c>
      <c r="B10" s="36"/>
      <c r="C10" s="52"/>
      <c r="D10" s="37"/>
      <c r="E10" s="20"/>
      <c r="F10" s="20"/>
      <c r="G10" s="20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4"/>
      <c r="S10" s="16"/>
      <c r="T10" s="48"/>
    </row>
    <row r="11" spans="1:20" ht="23.25" customHeight="1" x14ac:dyDescent="0.2">
      <c r="A11" s="6">
        <v>61511</v>
      </c>
      <c r="B11" s="36"/>
      <c r="C11" s="52"/>
      <c r="D11" s="37"/>
      <c r="E11" s="20"/>
      <c r="F11" s="20"/>
      <c r="G11" s="20"/>
      <c r="H11" s="20"/>
      <c r="I11" s="20"/>
      <c r="J11" s="20"/>
      <c r="K11" s="14"/>
      <c r="L11" s="14"/>
      <c r="M11" s="14"/>
      <c r="N11" s="14"/>
      <c r="O11" s="14"/>
      <c r="P11" s="14"/>
      <c r="Q11" s="14"/>
      <c r="R11" s="4"/>
      <c r="S11" s="16"/>
      <c r="T11" s="38"/>
    </row>
    <row r="12" spans="1:20" ht="23.25" customHeight="1" x14ac:dyDescent="0.3">
      <c r="A12" s="6">
        <v>61511</v>
      </c>
      <c r="B12" s="36"/>
      <c r="C12" s="52"/>
      <c r="D12" s="37"/>
      <c r="E12" s="20"/>
      <c r="F12" s="20"/>
      <c r="G12" s="20"/>
      <c r="H12" s="20"/>
      <c r="I12" s="20"/>
      <c r="J12" s="20"/>
      <c r="K12" s="14"/>
      <c r="L12" s="14"/>
      <c r="M12" s="14"/>
      <c r="N12" s="14"/>
      <c r="O12" s="14"/>
      <c r="P12" s="14"/>
      <c r="Q12" s="14"/>
      <c r="R12" s="4"/>
      <c r="S12" s="16"/>
      <c r="T12" s="24"/>
    </row>
    <row r="13" spans="1:20" ht="23.25" customHeight="1" x14ac:dyDescent="0.3">
      <c r="A13" s="6">
        <v>61511</v>
      </c>
      <c r="B13" s="17"/>
      <c r="C13" s="53"/>
      <c r="D13" s="18"/>
      <c r="E13" s="19"/>
      <c r="F13" s="20"/>
      <c r="G13" s="19"/>
      <c r="H13" s="20"/>
      <c r="I13" s="21"/>
      <c r="J13" s="8"/>
      <c r="K13" s="22"/>
      <c r="L13" s="22"/>
      <c r="M13" s="22"/>
      <c r="N13" s="22"/>
      <c r="O13" s="22"/>
      <c r="P13" s="22"/>
      <c r="Q13" s="22"/>
      <c r="R13" s="4"/>
      <c r="S13" s="23"/>
      <c r="T13" s="24"/>
    </row>
    <row r="14" spans="1:20" ht="23.25" customHeight="1" thickBot="1" x14ac:dyDescent="0.35">
      <c r="B14" s="2"/>
      <c r="C14" s="54"/>
      <c r="D14" s="3"/>
      <c r="E14" s="25"/>
      <c r="F14" s="25"/>
      <c r="G14" s="25"/>
      <c r="H14" s="26"/>
      <c r="I14" s="27"/>
      <c r="J14" s="28"/>
      <c r="K14" s="29"/>
      <c r="L14" s="29"/>
      <c r="M14" s="29"/>
      <c r="N14" s="29"/>
      <c r="O14" s="29"/>
      <c r="P14" s="29"/>
      <c r="Q14" s="29"/>
      <c r="R14" s="4"/>
      <c r="S14" s="30"/>
      <c r="T14" s="29"/>
    </row>
    <row r="15" spans="1:20" ht="23.25" customHeight="1" x14ac:dyDescent="0.3">
      <c r="A15" s="10"/>
      <c r="B15" s="10"/>
      <c r="C15" s="5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10"/>
    </row>
    <row r="16" spans="1:20" ht="23.25" customHeight="1" x14ac:dyDescent="0.3">
      <c r="A16" s="10"/>
      <c r="B16" s="10"/>
      <c r="C16" s="55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20"/>
    </row>
    <row r="17" spans="1:20" ht="23.25" customHeight="1" x14ac:dyDescent="0.3">
      <c r="A17" s="10"/>
      <c r="B17" s="10"/>
      <c r="C17" s="55"/>
      <c r="D17" s="10"/>
      <c r="E17" s="10"/>
      <c r="F17" s="10"/>
      <c r="G17" s="10"/>
      <c r="H17" s="10"/>
      <c r="I17" s="10"/>
      <c r="K17" s="34">
        <f>SUM(K7:K14)</f>
        <v>24635.9</v>
      </c>
      <c r="L17" s="34">
        <f t="shared" ref="L17:O17" si="0">SUM(L7:L14)</f>
        <v>49271.8</v>
      </c>
      <c r="M17" s="34">
        <f t="shared" si="0"/>
        <v>49271.8</v>
      </c>
      <c r="N17" s="34">
        <f t="shared" si="0"/>
        <v>0</v>
      </c>
      <c r="O17" s="34">
        <f t="shared" si="0"/>
        <v>88689.239999999991</v>
      </c>
      <c r="P17" s="34" t="s">
        <v>3</v>
      </c>
      <c r="Q17" s="34">
        <f>SUM(Q7:Q14)</f>
        <v>361282.32000000007</v>
      </c>
      <c r="R17" s="34"/>
      <c r="S17" s="32">
        <f>SUM(S6:S14)</f>
        <v>343680</v>
      </c>
      <c r="T17" s="20"/>
    </row>
    <row r="18" spans="1:20" ht="23.25" customHeight="1" x14ac:dyDescent="0.3">
      <c r="A18" s="10"/>
      <c r="B18" s="10"/>
      <c r="C18" s="55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  <c r="T18" s="20"/>
    </row>
    <row r="19" spans="1:20" ht="23.25" customHeight="1" x14ac:dyDescent="0.3">
      <c r="A19" s="10"/>
      <c r="B19" s="10"/>
      <c r="C19" s="55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2">
        <f>Q17-S17</f>
        <v>17602.320000000065</v>
      </c>
      <c r="T19" s="35"/>
    </row>
    <row r="20" spans="1:20" ht="23.25" customHeight="1" x14ac:dyDescent="0.3">
      <c r="A20" s="10"/>
      <c r="B20" s="10"/>
      <c r="C20" s="5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20"/>
    </row>
    <row r="23" spans="1:20" ht="23.25" customHeight="1" thickBot="1" x14ac:dyDescent="0.35"/>
    <row r="24" spans="1:20" ht="23.25" customHeight="1" thickBot="1" x14ac:dyDescent="0.35">
      <c r="L24" s="69" t="s">
        <v>10</v>
      </c>
      <c r="M24" s="70"/>
      <c r="N24" s="70"/>
      <c r="O24" s="71"/>
    </row>
    <row r="25" spans="1:20" ht="23.25" customHeight="1" thickBot="1" x14ac:dyDescent="0.35">
      <c r="L25" s="69" t="s">
        <v>12</v>
      </c>
      <c r="M25" s="70"/>
      <c r="N25" s="70"/>
      <c r="O25" s="71"/>
    </row>
    <row r="26" spans="1:20" ht="23.25" customHeight="1" thickBot="1" x14ac:dyDescent="0.35">
      <c r="L26" s="65" t="s">
        <v>7</v>
      </c>
      <c r="M26" s="66"/>
      <c r="N26" s="67">
        <f>K17+L17+M17</f>
        <v>123179.50000000001</v>
      </c>
      <c r="O26" s="68"/>
    </row>
    <row r="27" spans="1:20" ht="23.25" customHeight="1" thickBot="1" x14ac:dyDescent="0.35">
      <c r="L27" s="65" t="s">
        <v>8</v>
      </c>
      <c r="M27" s="66"/>
      <c r="N27" s="67">
        <f>S19</f>
        <v>17602.320000000065</v>
      </c>
      <c r="O27" s="68"/>
    </row>
    <row r="28" spans="1:20" ht="23.25" customHeight="1" thickBot="1" x14ac:dyDescent="0.35">
      <c r="L28" s="65" t="s">
        <v>2</v>
      </c>
      <c r="M28" s="66"/>
      <c r="N28" s="67"/>
      <c r="O28" s="68"/>
    </row>
    <row r="29" spans="1:20" ht="23.25" customHeight="1" thickBot="1" x14ac:dyDescent="0.35">
      <c r="L29" s="65" t="s">
        <v>9</v>
      </c>
      <c r="M29" s="66"/>
      <c r="N29" s="67">
        <f>O17-Q10</f>
        <v>88689.239999999991</v>
      </c>
      <c r="O29" s="68"/>
    </row>
  </sheetData>
  <mergeCells count="10">
    <mergeCell ref="L28:M28"/>
    <mergeCell ref="N28:O28"/>
    <mergeCell ref="L29:M29"/>
    <mergeCell ref="N29:O29"/>
    <mergeCell ref="L24:O24"/>
    <mergeCell ref="L25:O25"/>
    <mergeCell ref="L26:M26"/>
    <mergeCell ref="N26:O26"/>
    <mergeCell ref="L27:M27"/>
    <mergeCell ref="N27:O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2025-05-29T10:49:54Z</dcterms:modified>
</cp:coreProperties>
</file>