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Updated Data\Updated Data\"/>
    </mc:Choice>
  </mc:AlternateContent>
  <xr:revisionPtr revIDLastSave="0" documentId="13_ncr:1_{D95C354D-36D2-4C35-A9B5-500E4124C2E1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definedNames>
    <definedName name="_xlnm._FilterDatabase" localSheetId="0" hidden="1">Sheet1!$A$1:$A$90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6" i="1" l="1"/>
  <c r="G11" i="1"/>
  <c r="H11" i="1" s="1"/>
  <c r="L26" i="1"/>
  <c r="M26" i="1"/>
  <c r="O26" i="1"/>
  <c r="K11" i="1" l="1"/>
  <c r="J11" i="1"/>
  <c r="I11" i="1"/>
  <c r="N11" i="1"/>
  <c r="G10" i="1"/>
  <c r="K10" i="1" s="1"/>
  <c r="Q11" i="1" l="1"/>
  <c r="H10" i="1"/>
  <c r="N10" i="1" s="1"/>
  <c r="J10" i="1"/>
  <c r="G14" i="1"/>
  <c r="K14" i="1" s="1"/>
  <c r="G13" i="1"/>
  <c r="K13" i="1" s="1"/>
  <c r="E8" i="1"/>
  <c r="G8" i="1" s="1"/>
  <c r="R21" i="1"/>
  <c r="R17" i="1"/>
  <c r="R12" i="1"/>
  <c r="R7" i="1"/>
  <c r="I10" i="1" l="1"/>
  <c r="Q10" i="1"/>
  <c r="H8" i="1"/>
  <c r="N8" i="1" s="1"/>
  <c r="K8" i="1"/>
  <c r="K26" i="1" s="1"/>
  <c r="J8" i="1"/>
  <c r="H14" i="1"/>
  <c r="N14" i="1" s="1"/>
  <c r="J14" i="1"/>
  <c r="H13" i="1"/>
  <c r="N13" i="1" s="1"/>
  <c r="E15" i="1" s="1"/>
  <c r="Q15" i="1" s="1"/>
  <c r="I13" i="1"/>
  <c r="J13" i="1"/>
  <c r="E9" i="1" l="1"/>
  <c r="Q9" i="1" s="1"/>
  <c r="N26" i="1"/>
  <c r="I8" i="1"/>
  <c r="Q8" i="1" s="1"/>
  <c r="I14" i="1"/>
  <c r="Q14" i="1" s="1"/>
  <c r="Q13" i="1"/>
  <c r="U17" i="1" s="1"/>
  <c r="U12" i="1" l="1"/>
  <c r="U26" i="1" s="1"/>
  <c r="Q26" i="1"/>
  <c r="I31" i="1"/>
  <c r="S27" i="1"/>
  <c r="I33" i="1" s="1"/>
</calcChain>
</file>

<file path=xl/sharedStrings.xml><?xml version="1.0" encoding="utf-8"?>
<sst xmlns="http://schemas.openxmlformats.org/spreadsheetml/2006/main" count="56" uniqueCount="51">
  <si>
    <t>Amount</t>
  </si>
  <si>
    <t>UTR</t>
  </si>
  <si>
    <t>Total Payable Amount Rs. -</t>
  </si>
  <si>
    <t>Painting and finishing</t>
  </si>
  <si>
    <t>Hold amount</t>
  </si>
  <si>
    <t>Total Paid</t>
  </si>
  <si>
    <t>Balance Payable</t>
  </si>
  <si>
    <t>Total Payable</t>
  </si>
  <si>
    <t xml:space="preserve">Total Hold </t>
  </si>
  <si>
    <t>Total Debit</t>
  </si>
  <si>
    <t>Advance/ Surplus</t>
  </si>
  <si>
    <t>Advance Village Wise</t>
  </si>
  <si>
    <t>Updated On 07-02-2024 ( By Vikash )</t>
  </si>
  <si>
    <t>Pawanputra Construction</t>
  </si>
  <si>
    <t>61, 62</t>
  </si>
  <si>
    <t>14-03-2024 NEFT/AXISP00480996451/RIUP23/5102/PAWANPUTRA CONSTRU/CNRB0004804 99000.00</t>
  </si>
  <si>
    <t>06-04-2024 NEFT/AXISP00489186681/RIUP23/5293/PAWANPUTRA CONSTRU/CNRB0004804 30138.00</t>
  </si>
  <si>
    <t>06-04-2024 NEFT/AXISP00489186682/RIUP23/5294/PAWANPUTRA CONSTRU/CNRB0004804 24729.00</t>
  </si>
  <si>
    <t>14-03-2024 NEFT/AXISP00480996450/RIUP23/5101/PAWANPUTRA CONSTRU/CNRB0004804 99000.00</t>
  </si>
  <si>
    <t>06-04-2024 NEFT/AXISP00489186672/RIUP23/5208/PAWANPUTRA CONSTRU/CNRB0004804 12951.00</t>
  </si>
  <si>
    <t>06-04-2024 NEFT/AXISP00489186673/RIUP23/5209/PAWANPUTRA CONSTRU/CNRB0004804 35814.00</t>
  </si>
  <si>
    <t>06-04-2024 NEFT/AXISP00489186674/RIUP23/5210/PAWANPUTRA CONSTRU/CNRB0004804 28295.00</t>
  </si>
  <si>
    <t>29-12-2023 NEFT/AXISP00456827641/RIUP23/4026/PAWANPUTRA CONSTRU/CNRB0004804 99000.00</t>
  </si>
  <si>
    <t>Enter only</t>
  </si>
  <si>
    <t>Subcontractor:</t>
  </si>
  <si>
    <t>State:</t>
  </si>
  <si>
    <t>Uttar Pradesh</t>
  </si>
  <si>
    <t>District:</t>
  </si>
  <si>
    <t>Shamli</t>
  </si>
  <si>
    <t>Block:</t>
  </si>
  <si>
    <t>Hind Village  PH work</t>
  </si>
  <si>
    <t>Hind Village  BW work</t>
  </si>
  <si>
    <t>GST release note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</si>
  <si>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</si>
  <si>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</si>
  <si>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</si>
  <si>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</si>
  <si>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</si>
  <si>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</si>
  <si>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</si>
  <si>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</si>
  <si>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</si>
  <si>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</si>
  <si>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</si>
  <si>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</si>
  <si>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</si>
  <si>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</si>
  <si>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</si>
  <si>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>Rasulpur Kailora  Village Cross draingae &amp; Valve Chamber work</t>
  </si>
  <si>
    <t>Rasulpur Kailora Fimpur Khurd Village Cross draingae &amp; Valve Chamber work</t>
  </si>
  <si>
    <t>common village DG foundation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</si>
</sst>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 * #,##0.00_ ;_ * \-#,##0.00_ ;_ * &quot;-&quot;??_ ;_ @_ "/>
    <numFmt numFmtId="165" formatCode="&quot;₹&quot;\ #,##0.00"/>
    <numFmt numFmtId="166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FF0000"/>
      <name val="Comic Sans MS"/>
      <family val="4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164" fontId="0" fillId="2" borderId="0" xfId="1" applyNumberFormat="1" applyFont="1" applyFill="1" applyBorder="1" applyAlignment="1">
      <alignment vertical="center"/>
    </xf>
    <xf numFmtId="0" fontId="0" fillId="2" borderId="0" xfId="0" applyFill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165" fontId="4" fillId="2" borderId="3" xfId="0" applyNumberFormat="1" applyFont="1" applyFill="1" applyBorder="1" applyAlignment="1">
      <alignment vertical="center"/>
    </xf>
    <xf numFmtId="165" fontId="4" fillId="2" borderId="6" xfId="0" applyNumberFormat="1" applyFon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164" fontId="0" fillId="3" borderId="8" xfId="0" applyNumberFormat="1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 wrapText="1"/>
    </xf>
    <xf numFmtId="164" fontId="2" fillId="2" borderId="8" xfId="1" applyNumberFormat="1" applyFon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vertical="center"/>
    </xf>
    <xf numFmtId="164" fontId="2" fillId="3" borderId="8" xfId="1" applyNumberFormat="1" applyFont="1" applyFill="1" applyBorder="1" applyAlignment="1">
      <alignment vertical="center"/>
    </xf>
    <xf numFmtId="9" fontId="2" fillId="3" borderId="8" xfId="1" applyNumberFormat="1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164" fontId="3" fillId="2" borderId="10" xfId="1" applyNumberFormat="1" applyFont="1" applyFill="1" applyBorder="1" applyAlignment="1">
      <alignment vertical="center"/>
    </xf>
    <xf numFmtId="164" fontId="2" fillId="2" borderId="10" xfId="1" applyNumberFormat="1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4" fillId="3" borderId="11" xfId="0" applyFont="1" applyFill="1" applyBorder="1" applyAlignment="1">
      <alignment vertical="center"/>
    </xf>
    <xf numFmtId="164" fontId="2" fillId="3" borderId="11" xfId="1" applyNumberFormat="1" applyFont="1" applyFill="1" applyBorder="1" applyAlignment="1">
      <alignment vertical="center"/>
    </xf>
    <xf numFmtId="9" fontId="2" fillId="3" borderId="11" xfId="1" applyNumberFormat="1" applyFont="1" applyFill="1" applyBorder="1" applyAlignment="1">
      <alignment vertical="center"/>
    </xf>
    <xf numFmtId="0" fontId="3" fillId="4" borderId="11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9" fontId="2" fillId="2" borderId="10" xfId="1" applyNumberFormat="1" applyFont="1" applyFill="1" applyBorder="1" applyAlignment="1">
      <alignment vertical="center"/>
    </xf>
    <xf numFmtId="0" fontId="3" fillId="2" borderId="10" xfId="0" applyFont="1" applyFill="1" applyBorder="1" applyAlignment="1">
      <alignment horizontal="center" vertical="center" wrapText="1"/>
    </xf>
    <xf numFmtId="164" fontId="3" fillId="2" borderId="9" xfId="1" applyNumberFormat="1" applyFont="1" applyFill="1" applyBorder="1" applyAlignment="1">
      <alignment vertical="center"/>
    </xf>
    <xf numFmtId="164" fontId="2" fillId="2" borderId="9" xfId="1" applyNumberFormat="1" applyFon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164" fontId="2" fillId="2" borderId="12" xfId="1" applyNumberFormat="1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164" fontId="2" fillId="2" borderId="12" xfId="1" applyNumberFormat="1" applyFont="1" applyFill="1" applyBorder="1" applyAlignment="1">
      <alignment horizontal="right" vertical="center"/>
    </xf>
    <xf numFmtId="43" fontId="2" fillId="2" borderId="12" xfId="1" applyFont="1" applyFill="1" applyBorder="1" applyAlignment="1">
      <alignment vertical="center"/>
    </xf>
    <xf numFmtId="164" fontId="0" fillId="2" borderId="12" xfId="0" applyNumberFormat="1" applyFill="1" applyBorder="1" applyAlignment="1">
      <alignment vertical="center"/>
    </xf>
    <xf numFmtId="0" fontId="2" fillId="2" borderId="11" xfId="0" applyFont="1" applyFill="1" applyBorder="1" applyAlignment="1">
      <alignment horizontal="center" vertical="center"/>
    </xf>
    <xf numFmtId="164" fontId="2" fillId="2" borderId="11" xfId="1" applyNumberFormat="1" applyFont="1" applyFill="1" applyBorder="1" applyAlignment="1">
      <alignment vertical="center"/>
    </xf>
    <xf numFmtId="0" fontId="3" fillId="2" borderId="11" xfId="0" applyFont="1" applyFill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7" fillId="2" borderId="11" xfId="0" applyFont="1" applyFill="1" applyBorder="1" applyAlignment="1">
      <alignment horizontal="center" vertical="center" wrapText="1"/>
    </xf>
    <xf numFmtId="0" fontId="4" fillId="0" borderId="0" xfId="0" applyFont="1"/>
    <xf numFmtId="0" fontId="0" fillId="0" borderId="0" xfId="0" applyFont="1"/>
    <xf numFmtId="0" fontId="4" fillId="2" borderId="9" xfId="0" applyFont="1" applyFill="1" applyBorder="1" applyAlignment="1">
      <alignment horizontal="center" vertical="center" wrapText="1"/>
    </xf>
    <xf numFmtId="166" fontId="4" fillId="2" borderId="9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164" fontId="8" fillId="2" borderId="9" xfId="1" applyNumberFormat="1" applyFont="1" applyFill="1" applyBorder="1" applyAlignment="1">
      <alignment horizontal="center" vertical="center"/>
    </xf>
    <xf numFmtId="164" fontId="4" fillId="2" borderId="9" xfId="1" applyNumberFormat="1" applyFont="1" applyFill="1" applyBorder="1" applyAlignment="1">
      <alignment horizontal="center" vertical="center"/>
    </xf>
    <xf numFmtId="166" fontId="0" fillId="0" borderId="0" xfId="0" applyNumberFormat="1" applyFont="1"/>
    <xf numFmtId="166" fontId="2" fillId="2" borderId="10" xfId="1" applyNumberFormat="1" applyFont="1" applyFill="1" applyBorder="1" applyAlignment="1">
      <alignment vertical="center"/>
    </xf>
    <xf numFmtId="166" fontId="2" fillId="3" borderId="11" xfId="1" applyNumberFormat="1" applyFont="1" applyFill="1" applyBorder="1" applyAlignment="1">
      <alignment vertical="center"/>
    </xf>
    <xf numFmtId="166" fontId="2" fillId="2" borderId="8" xfId="0" applyNumberFormat="1" applyFont="1" applyFill="1" applyBorder="1" applyAlignment="1">
      <alignment horizontal="center" vertical="center"/>
    </xf>
    <xf numFmtId="166" fontId="2" fillId="2" borderId="11" xfId="0" applyNumberFormat="1" applyFont="1" applyFill="1" applyBorder="1" applyAlignment="1">
      <alignment horizontal="center" vertical="center"/>
    </xf>
    <xf numFmtId="166" fontId="2" fillId="3" borderId="8" xfId="1" applyNumberFormat="1" applyFont="1" applyFill="1" applyBorder="1" applyAlignment="1">
      <alignment vertical="center"/>
    </xf>
    <xf numFmtId="166" fontId="2" fillId="2" borderId="12" xfId="0" applyNumberFormat="1" applyFont="1" applyFill="1" applyBorder="1" applyAlignment="1">
      <alignment horizontal="center" vertical="center"/>
    </xf>
    <xf numFmtId="166" fontId="2" fillId="2" borderId="9" xfId="1" applyNumberFormat="1" applyFont="1" applyFill="1" applyBorder="1" applyAlignment="1">
      <alignment vertical="center"/>
    </xf>
    <xf numFmtId="166" fontId="2" fillId="2" borderId="0" xfId="1" applyNumberFormat="1" applyFont="1" applyFill="1" applyBorder="1" applyAlignment="1">
      <alignment vertical="center"/>
    </xf>
    <xf numFmtId="166" fontId="0" fillId="2" borderId="0" xfId="0" applyNumberForma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4" fontId="5" fillId="2" borderId="7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90"/>
  <sheetViews>
    <sheetView tabSelected="1" zoomScale="85" zoomScaleNormal="85" workbookViewId="0">
      <pane ySplit="5" topLeftCell="A6" activePane="bottomLeft" state="frozen"/>
      <selection pane="bottomLeft" activeCell="B4" sqref="B4"/>
    </sheetView>
  </sheetViews>
  <sheetFormatPr defaultColWidth="9" defaultRowHeight="35.1" customHeight="1" x14ac:dyDescent="0.3"/>
  <cols>
    <col min="1" max="1" width="9" style="5"/>
    <col min="2" max="2" width="32.33203125" style="2" customWidth="1"/>
    <col min="3" max="3" width="13.44140625" style="64" bestFit="1" customWidth="1"/>
    <col min="4" max="4" width="11.5546875" style="2" bestFit="1" customWidth="1"/>
    <col min="5" max="5" width="13.33203125" style="2" bestFit="1" customWidth="1"/>
    <col min="6" max="7" width="13.33203125" style="2" customWidth="1"/>
    <col min="8" max="8" width="14.6640625" style="1" customWidth="1"/>
    <col min="9" max="9" width="13.44140625" style="1" bestFit="1" customWidth="1"/>
    <col min="10" max="10" width="10.6640625" style="2" bestFit="1" customWidth="1"/>
    <col min="11" max="11" width="13.6640625" style="2" customWidth="1"/>
    <col min="12" max="12" width="15" style="2" customWidth="1"/>
    <col min="13" max="13" width="13.6640625" style="2" customWidth="1"/>
    <col min="14" max="17" width="14.88671875" style="2" customWidth="1"/>
    <col min="18" max="18" width="8.44140625" style="5" bestFit="1" customWidth="1"/>
    <col min="19" max="19" width="18.88671875" style="2" bestFit="1" customWidth="1"/>
    <col min="20" max="20" width="97.6640625" style="2" customWidth="1"/>
    <col min="21" max="21" width="16.88671875" style="2" customWidth="1"/>
    <col min="22" max="88" width="9" style="24"/>
    <col min="89" max="16384" width="9" style="2"/>
  </cols>
  <sheetData>
    <row r="1" spans="1:88" s="49" customFormat="1" ht="24.9" customHeight="1" x14ac:dyDescent="0.3">
      <c r="A1" s="48" t="s">
        <v>24</v>
      </c>
      <c r="B1" s="14" t="s">
        <v>13</v>
      </c>
      <c r="C1" s="55"/>
    </row>
    <row r="2" spans="1:88" s="49" customFormat="1" ht="24.9" customHeight="1" x14ac:dyDescent="0.3">
      <c r="A2" s="48" t="s">
        <v>25</v>
      </c>
      <c r="B2" s="49" t="s">
        <v>26</v>
      </c>
      <c r="C2" s="55"/>
    </row>
    <row r="3" spans="1:88" s="49" customFormat="1" ht="30.6" customHeight="1" x14ac:dyDescent="0.3">
      <c r="A3" s="48" t="s">
        <v>27</v>
      </c>
      <c r="B3" s="48" t="s">
        <v>28</v>
      </c>
      <c r="C3" s="55"/>
    </row>
    <row r="4" spans="1:88" s="49" customFormat="1" ht="24.9" customHeight="1" thickBot="1" x14ac:dyDescent="0.35">
      <c r="A4" s="48" t="s">
        <v>29</v>
      </c>
      <c r="B4" s="48" t="s">
        <v>28</v>
      </c>
      <c r="C4" s="55"/>
    </row>
    <row r="5" spans="1:88" ht="35.1" customHeight="1" x14ac:dyDescent="0.3">
      <c r="A5" s="14" t="s">
        <v>33</v>
      </c>
      <c r="B5" s="50" t="s">
        <v>34</v>
      </c>
      <c r="C5" s="51" t="s">
        <v>35</v>
      </c>
      <c r="D5" s="52" t="s">
        <v>36</v>
      </c>
      <c r="E5" s="50" t="s">
        <v>37</v>
      </c>
      <c r="F5" s="50" t="s">
        <v>38</v>
      </c>
      <c r="G5" s="52" t="s">
        <v>39</v>
      </c>
      <c r="H5" s="53" t="s">
        <v>40</v>
      </c>
      <c r="I5" s="54" t="s">
        <v>0</v>
      </c>
      <c r="J5" s="50" t="s">
        <v>41</v>
      </c>
      <c r="K5" s="50" t="s">
        <v>42</v>
      </c>
      <c r="L5" s="50" t="s">
        <v>43</v>
      </c>
      <c r="M5" s="50" t="s">
        <v>44</v>
      </c>
      <c r="N5" s="50" t="s">
        <v>45</v>
      </c>
      <c r="O5" s="11" t="s">
        <v>3</v>
      </c>
      <c r="P5" s="11" t="s">
        <v>4</v>
      </c>
      <c r="Q5" s="50" t="s">
        <v>46</v>
      </c>
      <c r="R5" s="11"/>
      <c r="S5" s="50" t="s">
        <v>47</v>
      </c>
      <c r="T5" s="50" t="s">
        <v>1</v>
      </c>
      <c r="U5" s="11" t="s">
        <v>11</v>
      </c>
    </row>
    <row r="6" spans="1:88" ht="35.1" customHeight="1" thickBot="1" x14ac:dyDescent="0.35">
      <c r="A6" s="30"/>
      <c r="B6" s="23"/>
      <c r="C6" s="56"/>
      <c r="D6" s="23"/>
      <c r="E6" s="23"/>
      <c r="F6" s="23"/>
      <c r="G6" s="23"/>
      <c r="H6" s="23"/>
      <c r="I6" s="23"/>
      <c r="J6" s="31">
        <v>0.01</v>
      </c>
      <c r="K6" s="31">
        <v>0.05</v>
      </c>
      <c r="L6" s="31">
        <v>0.1</v>
      </c>
      <c r="M6" s="31">
        <v>0.1</v>
      </c>
      <c r="N6" s="23"/>
      <c r="O6" s="23">
        <v>0.1</v>
      </c>
      <c r="P6" s="23"/>
      <c r="Q6" s="23"/>
      <c r="R6" s="32"/>
      <c r="S6" s="23"/>
      <c r="T6" s="23"/>
      <c r="U6" s="13"/>
    </row>
    <row r="7" spans="1:88" s="6" customFormat="1" ht="35.1" customHeight="1" x14ac:dyDescent="0.3">
      <c r="A7" s="25"/>
      <c r="B7" s="26"/>
      <c r="C7" s="57"/>
      <c r="D7" s="26"/>
      <c r="E7" s="26"/>
      <c r="F7" s="26"/>
      <c r="G7" s="26"/>
      <c r="H7" s="26"/>
      <c r="I7" s="26"/>
      <c r="J7" s="27"/>
      <c r="K7" s="27"/>
      <c r="L7" s="27"/>
      <c r="M7" s="27"/>
      <c r="N7" s="26"/>
      <c r="O7" s="26"/>
      <c r="P7" s="26"/>
      <c r="Q7" s="26"/>
      <c r="R7" s="28">
        <f>A7</f>
        <v>0</v>
      </c>
      <c r="S7" s="26"/>
      <c r="T7" s="26"/>
      <c r="U7" s="29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</row>
    <row r="8" spans="1:88" ht="35.1" customHeight="1" x14ac:dyDescent="0.3">
      <c r="A8" s="25">
        <v>62565</v>
      </c>
      <c r="B8" s="19" t="s">
        <v>50</v>
      </c>
      <c r="C8" s="58">
        <v>45341</v>
      </c>
      <c r="D8" s="20">
        <v>60</v>
      </c>
      <c r="E8" s="12">
        <f>40000*5</f>
        <v>200000</v>
      </c>
      <c r="F8" s="12">
        <v>62618.425000000003</v>
      </c>
      <c r="G8" s="12">
        <f>E8-F8</f>
        <v>137381.57500000001</v>
      </c>
      <c r="H8" s="12">
        <f>G8*18%</f>
        <v>24728.683500000003</v>
      </c>
      <c r="I8" s="12">
        <f>G8+H8</f>
        <v>162110.25850000003</v>
      </c>
      <c r="J8" s="12">
        <f>G8*1%</f>
        <v>1373.8157500000002</v>
      </c>
      <c r="K8" s="12">
        <f>G8*5%</f>
        <v>6869.0787500000006</v>
      </c>
      <c r="L8" s="12"/>
      <c r="M8" s="12"/>
      <c r="N8" s="12">
        <f>H8</f>
        <v>24728.683500000003</v>
      </c>
      <c r="O8" s="12"/>
      <c r="P8" s="12"/>
      <c r="Q8" s="12">
        <f>I8-SUM(J8:P8)</f>
        <v>129138.68050000002</v>
      </c>
      <c r="R8" s="15"/>
      <c r="S8" s="12">
        <v>99000</v>
      </c>
      <c r="T8" s="21" t="s">
        <v>18</v>
      </c>
      <c r="U8" s="9"/>
    </row>
    <row r="9" spans="1:88" ht="35.1" customHeight="1" x14ac:dyDescent="0.3">
      <c r="A9" s="25">
        <v>62565</v>
      </c>
      <c r="B9" s="19" t="s">
        <v>32</v>
      </c>
      <c r="C9" s="58"/>
      <c r="D9" s="20">
        <v>60</v>
      </c>
      <c r="E9" s="12">
        <f>N8</f>
        <v>24728.683500000003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>
        <f>E9</f>
        <v>24728.683500000003</v>
      </c>
      <c r="R9" s="15"/>
      <c r="S9" s="12">
        <v>30138</v>
      </c>
      <c r="T9" s="21" t="s">
        <v>16</v>
      </c>
      <c r="U9" s="9"/>
    </row>
    <row r="10" spans="1:88" ht="35.1" customHeight="1" x14ac:dyDescent="0.3">
      <c r="A10" s="25">
        <v>62565</v>
      </c>
      <c r="B10" s="19" t="s">
        <v>50</v>
      </c>
      <c r="C10" s="59">
        <v>45359</v>
      </c>
      <c r="D10" s="43">
        <v>64</v>
      </c>
      <c r="E10" s="44">
        <v>40000</v>
      </c>
      <c r="F10" s="44"/>
      <c r="G10" s="12">
        <f>E10-F10</f>
        <v>40000</v>
      </c>
      <c r="H10" s="12">
        <f>G10*18%</f>
        <v>7200</v>
      </c>
      <c r="I10" s="12">
        <f>G10+H10</f>
        <v>47200</v>
      </c>
      <c r="J10" s="12">
        <f>G10*1%</f>
        <v>400</v>
      </c>
      <c r="K10" s="12">
        <f>G10*5%</f>
        <v>2000</v>
      </c>
      <c r="L10" s="12"/>
      <c r="M10" s="12"/>
      <c r="N10" s="12">
        <f>H10</f>
        <v>7200</v>
      </c>
      <c r="O10" s="12"/>
      <c r="P10" s="12"/>
      <c r="Q10" s="12">
        <f>I10-SUM(J10:P10)</f>
        <v>37600</v>
      </c>
      <c r="R10" s="47"/>
      <c r="S10" s="12">
        <v>24729</v>
      </c>
      <c r="T10" s="21" t="s">
        <v>17</v>
      </c>
      <c r="U10" s="9"/>
    </row>
    <row r="11" spans="1:88" ht="35.1" customHeight="1" x14ac:dyDescent="0.3">
      <c r="A11" s="25">
        <v>62565</v>
      </c>
      <c r="B11" s="19" t="s">
        <v>50</v>
      </c>
      <c r="C11" s="59">
        <v>45386</v>
      </c>
      <c r="D11" s="43">
        <v>2</v>
      </c>
      <c r="E11" s="44">
        <v>160000</v>
      </c>
      <c r="F11" s="44">
        <v>64873</v>
      </c>
      <c r="G11" s="12">
        <f>E11-F11</f>
        <v>95127</v>
      </c>
      <c r="H11" s="12">
        <f>G11*18%</f>
        <v>17122.86</v>
      </c>
      <c r="I11" s="12">
        <f>G11+H11</f>
        <v>112249.86</v>
      </c>
      <c r="J11" s="12">
        <f>G11*1%</f>
        <v>951.27</v>
      </c>
      <c r="K11" s="12">
        <f>G11*5%</f>
        <v>4756.3500000000004</v>
      </c>
      <c r="L11" s="12"/>
      <c r="M11" s="12"/>
      <c r="N11" s="12">
        <f>H11</f>
        <v>17122.86</v>
      </c>
      <c r="O11" s="12"/>
      <c r="P11" s="12"/>
      <c r="Q11" s="12">
        <f>I11-SUM(J11:P11)</f>
        <v>89419.38</v>
      </c>
      <c r="R11" s="47" t="s">
        <v>23</v>
      </c>
      <c r="S11" s="44"/>
      <c r="T11" s="46"/>
      <c r="U11" s="9"/>
    </row>
    <row r="12" spans="1:88" s="6" customFormat="1" ht="35.1" customHeight="1" x14ac:dyDescent="0.3">
      <c r="A12" s="25"/>
      <c r="B12" s="26"/>
      <c r="C12" s="57"/>
      <c r="D12" s="26"/>
      <c r="E12" s="26"/>
      <c r="F12" s="26"/>
      <c r="G12" s="26"/>
      <c r="H12" s="26"/>
      <c r="I12" s="26"/>
      <c r="J12" s="27"/>
      <c r="K12" s="27"/>
      <c r="L12" s="27"/>
      <c r="M12" s="27"/>
      <c r="N12" s="26"/>
      <c r="O12" s="26"/>
      <c r="P12" s="26"/>
      <c r="Q12" s="26"/>
      <c r="R12" s="28">
        <f>A12</f>
        <v>0</v>
      </c>
      <c r="S12" s="26"/>
      <c r="T12" s="26"/>
      <c r="U12" s="10">
        <f>SUM(Q8:Q11)-SUM(S8:S11)</f>
        <v>127019.74400000006</v>
      </c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</row>
    <row r="13" spans="1:88" ht="35.1" customHeight="1" x14ac:dyDescent="0.3">
      <c r="A13" s="25">
        <v>62581</v>
      </c>
      <c r="B13" s="19" t="s">
        <v>49</v>
      </c>
      <c r="C13" s="58">
        <v>45344</v>
      </c>
      <c r="D13" s="20">
        <v>61</v>
      </c>
      <c r="E13" s="12">
        <v>119096.25</v>
      </c>
      <c r="F13" s="12"/>
      <c r="G13" s="12">
        <f>E13-F13</f>
        <v>119096.25</v>
      </c>
      <c r="H13" s="12">
        <f>G13*18%</f>
        <v>21437.325000000001</v>
      </c>
      <c r="I13" s="12">
        <f>G13+H13</f>
        <v>140533.57500000001</v>
      </c>
      <c r="J13" s="12">
        <f>G13*1%</f>
        <v>1190.9625000000001</v>
      </c>
      <c r="K13" s="12">
        <f>G13*5%</f>
        <v>5954.8125</v>
      </c>
      <c r="L13" s="12"/>
      <c r="M13" s="12"/>
      <c r="N13" s="12">
        <f>H13</f>
        <v>21437.325000000001</v>
      </c>
      <c r="O13" s="12"/>
      <c r="P13" s="12"/>
      <c r="Q13" s="12">
        <f>I13-SUM(J13:P13)</f>
        <v>111950.47500000001</v>
      </c>
      <c r="R13" s="15"/>
      <c r="S13" s="12">
        <v>99000</v>
      </c>
      <c r="T13" s="21" t="s">
        <v>15</v>
      </c>
      <c r="U13" s="9"/>
    </row>
    <row r="14" spans="1:88" ht="35.1" customHeight="1" x14ac:dyDescent="0.3">
      <c r="A14" s="25">
        <v>62581</v>
      </c>
      <c r="B14" s="19" t="s">
        <v>48</v>
      </c>
      <c r="C14" s="58">
        <v>45344</v>
      </c>
      <c r="D14" s="20">
        <v>62</v>
      </c>
      <c r="E14" s="12">
        <v>38100</v>
      </c>
      <c r="F14" s="12"/>
      <c r="G14" s="12">
        <f>E14-F14</f>
        <v>38100</v>
      </c>
      <c r="H14" s="12">
        <f>G14*18%</f>
        <v>6858</v>
      </c>
      <c r="I14" s="12">
        <f>G14+H14</f>
        <v>44958</v>
      </c>
      <c r="J14" s="12">
        <f>G14*1%</f>
        <v>381</v>
      </c>
      <c r="K14" s="12">
        <f>G14*5%</f>
        <v>1905</v>
      </c>
      <c r="L14" s="12"/>
      <c r="M14" s="12"/>
      <c r="N14" s="12">
        <f>H14</f>
        <v>6858</v>
      </c>
      <c r="O14" s="12"/>
      <c r="P14" s="12"/>
      <c r="Q14" s="12">
        <f>I14-SUM(J14:P14)</f>
        <v>35814</v>
      </c>
      <c r="R14" s="15"/>
      <c r="S14" s="12">
        <v>12951</v>
      </c>
      <c r="T14" s="21" t="s">
        <v>19</v>
      </c>
      <c r="U14" s="9"/>
    </row>
    <row r="15" spans="1:88" ht="35.1" customHeight="1" x14ac:dyDescent="0.3">
      <c r="A15" s="25">
        <v>62581</v>
      </c>
      <c r="B15" s="19" t="s">
        <v>32</v>
      </c>
      <c r="C15" s="58"/>
      <c r="D15" s="20" t="s">
        <v>14</v>
      </c>
      <c r="E15" s="12">
        <f>N13+N14</f>
        <v>28295.325000000001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>
        <f>E15</f>
        <v>28295.325000000001</v>
      </c>
      <c r="R15" s="15"/>
      <c r="S15" s="12">
        <v>35814</v>
      </c>
      <c r="T15" s="21" t="s">
        <v>20</v>
      </c>
      <c r="U15" s="9"/>
    </row>
    <row r="16" spans="1:88" ht="35.1" customHeight="1" x14ac:dyDescent="0.3">
      <c r="A16" s="25">
        <v>62581</v>
      </c>
      <c r="B16" s="19"/>
      <c r="C16" s="58"/>
      <c r="D16" s="20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45"/>
      <c r="S16" s="12">
        <v>28295</v>
      </c>
      <c r="T16" s="21" t="s">
        <v>21</v>
      </c>
      <c r="U16" s="9"/>
    </row>
    <row r="17" spans="1:88" s="6" customFormat="1" ht="35.1" customHeight="1" x14ac:dyDescent="0.3">
      <c r="A17" s="16"/>
      <c r="B17" s="17"/>
      <c r="C17" s="60"/>
      <c r="D17" s="17"/>
      <c r="E17" s="17"/>
      <c r="F17" s="17"/>
      <c r="G17" s="17"/>
      <c r="H17" s="17"/>
      <c r="I17" s="17"/>
      <c r="J17" s="18"/>
      <c r="K17" s="18"/>
      <c r="L17" s="18"/>
      <c r="M17" s="18"/>
      <c r="N17" s="17"/>
      <c r="O17" s="17"/>
      <c r="P17" s="17"/>
      <c r="Q17" s="17"/>
      <c r="R17" s="28">
        <f>A17</f>
        <v>0</v>
      </c>
      <c r="S17" s="17"/>
      <c r="T17" s="17"/>
      <c r="U17" s="10">
        <f>SUM(Q13:Q16)-SUM(S13:S16)</f>
        <v>-0.1999999999825377</v>
      </c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</row>
    <row r="18" spans="1:88" ht="35.1" customHeight="1" x14ac:dyDescent="0.3">
      <c r="A18" s="16">
        <v>61373</v>
      </c>
      <c r="B18" s="19" t="s">
        <v>30</v>
      </c>
      <c r="C18" s="58"/>
      <c r="D18" s="20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5"/>
      <c r="S18" s="12">
        <v>99000</v>
      </c>
      <c r="T18" s="21" t="s">
        <v>22</v>
      </c>
      <c r="U18" s="9"/>
    </row>
    <row r="19" spans="1:88" ht="35.1" customHeight="1" x14ac:dyDescent="0.3">
      <c r="A19" s="16">
        <v>61373</v>
      </c>
      <c r="B19" s="19"/>
      <c r="C19" s="58"/>
      <c r="D19" s="20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9"/>
      <c r="P19" s="12"/>
      <c r="Q19" s="12"/>
      <c r="R19" s="15"/>
      <c r="S19" s="12"/>
      <c r="T19" s="21"/>
      <c r="U19" s="9"/>
    </row>
    <row r="20" spans="1:88" ht="35.1" customHeight="1" x14ac:dyDescent="0.3">
      <c r="A20" s="16">
        <v>61373</v>
      </c>
      <c r="B20" s="19"/>
      <c r="C20" s="58"/>
      <c r="D20" s="20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5"/>
      <c r="S20" s="12"/>
      <c r="T20" s="21"/>
      <c r="U20" s="9"/>
    </row>
    <row r="21" spans="1:88" s="6" customFormat="1" ht="35.1" customHeight="1" x14ac:dyDescent="0.3">
      <c r="A21" s="16"/>
      <c r="B21" s="17"/>
      <c r="C21" s="60"/>
      <c r="D21" s="17"/>
      <c r="E21" s="17"/>
      <c r="F21" s="17"/>
      <c r="G21" s="17"/>
      <c r="H21" s="17"/>
      <c r="I21" s="17"/>
      <c r="J21" s="18"/>
      <c r="K21" s="18"/>
      <c r="L21" s="18"/>
      <c r="M21" s="18"/>
      <c r="N21" s="17"/>
      <c r="O21" s="17"/>
      <c r="P21" s="17"/>
      <c r="Q21" s="17"/>
      <c r="R21" s="28">
        <f>A21</f>
        <v>0</v>
      </c>
      <c r="S21" s="17"/>
      <c r="T21" s="17"/>
      <c r="U21" s="10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</row>
    <row r="22" spans="1:88" ht="35.1" customHeight="1" x14ac:dyDescent="0.3">
      <c r="A22" s="16">
        <v>61372</v>
      </c>
      <c r="B22" s="19" t="s">
        <v>31</v>
      </c>
      <c r="C22" s="58"/>
      <c r="D22" s="20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5"/>
      <c r="S22" s="12"/>
      <c r="T22" s="21"/>
      <c r="U22" s="9"/>
    </row>
    <row r="23" spans="1:88" ht="35.1" customHeight="1" x14ac:dyDescent="0.3">
      <c r="A23" s="16">
        <v>61372</v>
      </c>
      <c r="B23" s="19"/>
      <c r="C23" s="58"/>
      <c r="D23" s="20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5"/>
      <c r="S23" s="12"/>
      <c r="T23" s="21"/>
      <c r="U23" s="9"/>
    </row>
    <row r="24" spans="1:88" ht="35.1" customHeight="1" x14ac:dyDescent="0.3">
      <c r="A24" s="16">
        <v>61372</v>
      </c>
      <c r="B24" s="19"/>
      <c r="C24" s="58"/>
      <c r="D24" s="20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5"/>
      <c r="S24" s="12"/>
      <c r="T24" s="21"/>
      <c r="U24" s="9"/>
    </row>
    <row r="25" spans="1:88" ht="35.1" customHeight="1" thickBot="1" x14ac:dyDescent="0.35">
      <c r="A25" s="36"/>
      <c r="B25" s="39"/>
      <c r="C25" s="61"/>
      <c r="D25" s="39"/>
      <c r="E25" s="40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41"/>
      <c r="R25" s="38"/>
      <c r="S25" s="37"/>
      <c r="T25" s="37"/>
      <c r="U25" s="42"/>
    </row>
    <row r="26" spans="1:88" ht="35.1" customHeight="1" x14ac:dyDescent="0.3">
      <c r="A26" s="33"/>
      <c r="B26" s="34"/>
      <c r="C26" s="62"/>
      <c r="D26" s="34"/>
      <c r="E26" s="34"/>
      <c r="F26" s="34"/>
      <c r="G26" s="34"/>
      <c r="H26" s="34"/>
      <c r="I26" s="33" t="s">
        <v>2</v>
      </c>
      <c r="J26" s="35"/>
      <c r="K26" s="33">
        <f>SUM(K8:K24)</f>
        <v>21485.241249999999</v>
      </c>
      <c r="L26" s="33">
        <f>SUM(L8:L24)</f>
        <v>0</v>
      </c>
      <c r="M26" s="33">
        <f>SUM(M8:M24)</f>
        <v>0</v>
      </c>
      <c r="N26" s="33">
        <f>SUM(N8:N24)</f>
        <v>77346.868499999997</v>
      </c>
      <c r="O26" s="33">
        <f>SUM(O8:O24)</f>
        <v>0</v>
      </c>
      <c r="P26" s="33" t="s">
        <v>7</v>
      </c>
      <c r="Q26" s="33">
        <f>SUM(Q8:Q24)</f>
        <v>456946.54400000005</v>
      </c>
      <c r="R26" s="33"/>
      <c r="S26" s="33">
        <f>SUM(S8:S24)</f>
        <v>428927</v>
      </c>
      <c r="T26" s="33" t="s">
        <v>5</v>
      </c>
      <c r="U26" s="33">
        <f>SUM(U6:U24)</f>
        <v>127019.54400000008</v>
      </c>
    </row>
    <row r="27" spans="1:88" ht="35.1" customHeight="1" thickBot="1" x14ac:dyDescent="0.35">
      <c r="A27" s="22"/>
      <c r="B27" s="23"/>
      <c r="C27" s="56"/>
      <c r="D27" s="23"/>
      <c r="E27" s="23"/>
      <c r="F27" s="23"/>
      <c r="G27" s="23"/>
      <c r="H27" s="23"/>
      <c r="I27" s="23"/>
      <c r="J27" s="23"/>
      <c r="K27" s="23">
        <v>28020</v>
      </c>
      <c r="L27" s="23"/>
      <c r="M27" s="23"/>
      <c r="N27" s="23"/>
      <c r="O27" s="23"/>
      <c r="P27" s="23"/>
      <c r="Q27" s="23"/>
      <c r="R27" s="22"/>
      <c r="S27" s="22">
        <f>Q26-S26</f>
        <v>28019.544000000053</v>
      </c>
      <c r="T27" s="22" t="s">
        <v>6</v>
      </c>
      <c r="U27" s="13"/>
    </row>
    <row r="28" spans="1:88" ht="35.1" customHeight="1" thickBot="1" x14ac:dyDescent="0.35">
      <c r="A28" s="4"/>
      <c r="B28" s="3"/>
      <c r="C28" s="6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4"/>
      <c r="S28" s="3"/>
      <c r="T28" s="3"/>
    </row>
    <row r="29" spans="1:88" ht="35.1" customHeight="1" thickBot="1" x14ac:dyDescent="0.35">
      <c r="A29" s="4"/>
      <c r="B29" s="3"/>
      <c r="C29" s="63"/>
      <c r="D29" s="3"/>
      <c r="E29" s="3"/>
      <c r="F29" s="3"/>
      <c r="G29" s="69" t="s">
        <v>12</v>
      </c>
      <c r="H29" s="70"/>
      <c r="I29" s="71"/>
      <c r="J29" s="3"/>
      <c r="K29" s="3"/>
      <c r="L29" s="3"/>
      <c r="M29" s="3"/>
      <c r="N29" s="3"/>
      <c r="O29" s="3"/>
      <c r="P29" s="3"/>
      <c r="Q29" s="3"/>
      <c r="R29" s="4"/>
      <c r="S29" s="3"/>
      <c r="T29" s="3"/>
    </row>
    <row r="30" spans="1:88" ht="35.1" customHeight="1" thickBot="1" x14ac:dyDescent="0.35">
      <c r="A30" s="4"/>
      <c r="B30" s="3"/>
      <c r="C30" s="63"/>
      <c r="D30" s="3"/>
      <c r="E30" s="3"/>
      <c r="F30" s="3"/>
      <c r="G30" s="69" t="s">
        <v>13</v>
      </c>
      <c r="H30" s="72"/>
      <c r="I30" s="73"/>
      <c r="J30" s="3"/>
      <c r="K30" s="3"/>
      <c r="L30" s="3"/>
      <c r="M30" s="3"/>
      <c r="N30" s="3"/>
      <c r="O30" s="3"/>
      <c r="P30" s="3"/>
      <c r="Q30" s="3"/>
      <c r="R30" s="4"/>
      <c r="S30" s="3"/>
      <c r="T30" s="3"/>
    </row>
    <row r="31" spans="1:88" ht="35.1" customHeight="1" thickBot="1" x14ac:dyDescent="0.35">
      <c r="A31" s="4"/>
      <c r="B31" s="3"/>
      <c r="C31" s="63"/>
      <c r="D31" s="3"/>
      <c r="E31" s="3"/>
      <c r="F31" s="3"/>
      <c r="G31" s="65" t="s">
        <v>8</v>
      </c>
      <c r="H31" s="66"/>
      <c r="I31" s="7">
        <f>K26+L26+M26+O26</f>
        <v>21485.241249999999</v>
      </c>
      <c r="J31" s="3"/>
      <c r="K31" s="3"/>
      <c r="L31" s="3"/>
      <c r="M31" s="3"/>
      <c r="N31" s="3"/>
      <c r="O31" s="3"/>
      <c r="P31" s="3"/>
      <c r="Q31" s="3"/>
      <c r="R31" s="4"/>
      <c r="S31" s="3"/>
      <c r="T31" s="3"/>
    </row>
    <row r="32" spans="1:88" ht="35.1" customHeight="1" thickBot="1" x14ac:dyDescent="0.35">
      <c r="A32" s="4"/>
      <c r="B32" s="3"/>
      <c r="C32" s="63"/>
      <c r="D32" s="3"/>
      <c r="E32" s="3"/>
      <c r="F32" s="3"/>
      <c r="G32" s="65" t="s">
        <v>9</v>
      </c>
      <c r="H32" s="66"/>
      <c r="I32" s="7"/>
      <c r="J32" s="3"/>
      <c r="K32" s="3"/>
      <c r="L32" s="3"/>
      <c r="M32" s="3"/>
      <c r="N32" s="3"/>
      <c r="O32" s="3"/>
      <c r="P32" s="3"/>
      <c r="Q32" s="3"/>
      <c r="R32" s="4"/>
      <c r="S32" s="3"/>
      <c r="T32" s="3"/>
    </row>
    <row r="33" spans="1:20" ht="35.1" customHeight="1" thickBot="1" x14ac:dyDescent="0.35">
      <c r="A33" s="4"/>
      <c r="B33" s="3"/>
      <c r="C33" s="63"/>
      <c r="D33" s="3"/>
      <c r="E33" s="3"/>
      <c r="F33" s="3"/>
      <c r="G33" s="67" t="s">
        <v>10</v>
      </c>
      <c r="H33" s="68"/>
      <c r="I33" s="8">
        <f>S27</f>
        <v>28019.544000000053</v>
      </c>
      <c r="J33" s="3"/>
      <c r="K33" s="3"/>
      <c r="L33" s="3"/>
      <c r="M33" s="3"/>
      <c r="N33" s="3"/>
      <c r="O33" s="3"/>
      <c r="P33" s="3"/>
      <c r="Q33" s="3"/>
      <c r="R33" s="4"/>
      <c r="S33" s="3"/>
      <c r="T33" s="3"/>
    </row>
    <row r="34" spans="1:20" ht="35.1" customHeight="1" x14ac:dyDescent="0.3">
      <c r="A34" s="4"/>
      <c r="B34" s="3"/>
      <c r="C34" s="6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4"/>
      <c r="S34" s="3"/>
      <c r="T34" s="3"/>
    </row>
    <row r="35" spans="1:20" ht="35.1" customHeight="1" x14ac:dyDescent="0.3">
      <c r="A35" s="4"/>
      <c r="B35" s="3"/>
      <c r="C35" s="6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4"/>
      <c r="S35" s="3"/>
      <c r="T35" s="3"/>
    </row>
    <row r="36" spans="1:20" ht="35.1" customHeight="1" x14ac:dyDescent="0.3">
      <c r="A36" s="4"/>
      <c r="B36" s="3"/>
      <c r="C36" s="6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4"/>
      <c r="S36" s="3"/>
      <c r="T36" s="3"/>
    </row>
    <row r="37" spans="1:20" ht="35.1" customHeight="1" x14ac:dyDescent="0.3">
      <c r="A37" s="4"/>
      <c r="B37" s="3"/>
      <c r="C37" s="6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4"/>
      <c r="S37" s="3"/>
      <c r="T37" s="3"/>
    </row>
    <row r="38" spans="1:20" ht="35.1" customHeight="1" x14ac:dyDescent="0.3">
      <c r="A38" s="4"/>
      <c r="B38" s="3"/>
      <c r="C38" s="6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4"/>
      <c r="S38" s="3"/>
      <c r="T38" s="3"/>
    </row>
    <row r="39" spans="1:20" ht="35.1" customHeight="1" x14ac:dyDescent="0.3">
      <c r="A39" s="4"/>
      <c r="B39" s="3"/>
      <c r="C39" s="6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4"/>
      <c r="S39" s="3"/>
      <c r="T39" s="3"/>
    </row>
    <row r="40" spans="1:20" ht="35.1" customHeight="1" x14ac:dyDescent="0.3">
      <c r="A40" s="4"/>
      <c r="B40" s="3"/>
      <c r="C40" s="6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4"/>
      <c r="S40" s="3"/>
      <c r="T40" s="3"/>
    </row>
    <row r="41" spans="1:20" ht="35.1" customHeight="1" x14ac:dyDescent="0.3">
      <c r="A41" s="4"/>
      <c r="B41" s="3"/>
      <c r="C41" s="6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4"/>
      <c r="S41" s="3"/>
      <c r="T41" s="3"/>
    </row>
    <row r="42" spans="1:20" ht="35.1" customHeight="1" x14ac:dyDescent="0.3">
      <c r="A42" s="4"/>
      <c r="B42" s="3"/>
      <c r="C42" s="6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4"/>
      <c r="S42" s="3"/>
      <c r="T42" s="3"/>
    </row>
    <row r="43" spans="1:20" ht="35.1" customHeight="1" x14ac:dyDescent="0.3">
      <c r="A43" s="4"/>
      <c r="B43" s="3"/>
      <c r="C43" s="6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4"/>
      <c r="S43" s="3"/>
      <c r="T43" s="3"/>
    </row>
    <row r="44" spans="1:20" ht="35.1" customHeight="1" x14ac:dyDescent="0.3">
      <c r="A44" s="4"/>
      <c r="B44" s="3"/>
      <c r="C44" s="6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4"/>
      <c r="S44" s="3"/>
      <c r="T44" s="3"/>
    </row>
    <row r="45" spans="1:20" ht="35.1" customHeight="1" x14ac:dyDescent="0.3">
      <c r="A45" s="4"/>
      <c r="B45" s="3"/>
      <c r="C45" s="6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4"/>
      <c r="S45" s="3"/>
      <c r="T45" s="3"/>
    </row>
    <row r="46" spans="1:20" ht="35.1" customHeight="1" x14ac:dyDescent="0.3">
      <c r="A46" s="4"/>
      <c r="B46" s="3"/>
      <c r="C46" s="6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4"/>
      <c r="S46" s="3"/>
      <c r="T46" s="3"/>
    </row>
    <row r="47" spans="1:20" ht="35.1" customHeight="1" x14ac:dyDescent="0.3">
      <c r="A47" s="4"/>
      <c r="B47" s="3"/>
      <c r="C47" s="6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4"/>
      <c r="S47" s="3"/>
      <c r="T47" s="3"/>
    </row>
    <row r="48" spans="1:20" ht="35.1" customHeight="1" x14ac:dyDescent="0.3">
      <c r="A48" s="4"/>
      <c r="B48" s="3"/>
      <c r="C48" s="6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4"/>
      <c r="S48" s="3"/>
      <c r="T48" s="3"/>
    </row>
    <row r="49" spans="1:20" ht="35.1" customHeight="1" x14ac:dyDescent="0.3">
      <c r="A49" s="4"/>
      <c r="B49" s="3"/>
      <c r="C49" s="6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4"/>
      <c r="S49" s="3"/>
      <c r="T49" s="3"/>
    </row>
    <row r="50" spans="1:20" ht="35.1" customHeight="1" x14ac:dyDescent="0.3">
      <c r="A50" s="4"/>
      <c r="B50" s="3"/>
      <c r="C50" s="6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4"/>
      <c r="S50" s="3"/>
      <c r="T50" s="3"/>
    </row>
    <row r="51" spans="1:20" ht="35.1" customHeight="1" x14ac:dyDescent="0.3">
      <c r="A51" s="4"/>
      <c r="B51" s="3"/>
      <c r="C51" s="6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4"/>
      <c r="S51" s="3"/>
      <c r="T51" s="3"/>
    </row>
    <row r="52" spans="1:20" ht="35.1" customHeight="1" x14ac:dyDescent="0.3">
      <c r="A52" s="4"/>
      <c r="B52" s="3"/>
      <c r="C52" s="6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4"/>
      <c r="S52" s="3"/>
      <c r="T52" s="3"/>
    </row>
    <row r="53" spans="1:20" ht="35.1" customHeight="1" x14ac:dyDescent="0.3">
      <c r="A53" s="4"/>
      <c r="B53" s="3"/>
      <c r="C53" s="6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4"/>
      <c r="S53" s="3"/>
      <c r="T53" s="3"/>
    </row>
    <row r="54" spans="1:20" ht="35.1" customHeight="1" x14ac:dyDescent="0.3">
      <c r="A54" s="4"/>
      <c r="B54" s="3"/>
      <c r="C54" s="6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4"/>
      <c r="S54" s="3"/>
      <c r="T54" s="3"/>
    </row>
    <row r="55" spans="1:20" ht="35.1" customHeight="1" x14ac:dyDescent="0.3">
      <c r="A55" s="4"/>
      <c r="B55" s="3"/>
      <c r="C55" s="6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4"/>
      <c r="S55" s="3"/>
      <c r="T55" s="3"/>
    </row>
    <row r="56" spans="1:20" ht="35.1" customHeight="1" x14ac:dyDescent="0.3">
      <c r="A56" s="4"/>
      <c r="B56" s="3"/>
      <c r="C56" s="6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4"/>
      <c r="S56" s="3"/>
      <c r="T56" s="3"/>
    </row>
    <row r="57" spans="1:20" ht="35.1" customHeight="1" x14ac:dyDescent="0.3">
      <c r="A57" s="4"/>
      <c r="B57" s="3"/>
      <c r="C57" s="6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4"/>
      <c r="S57" s="3"/>
      <c r="T57" s="3"/>
    </row>
    <row r="58" spans="1:20" ht="35.1" customHeight="1" x14ac:dyDescent="0.3">
      <c r="A58" s="4"/>
      <c r="B58" s="3"/>
      <c r="C58" s="6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4"/>
      <c r="S58" s="3"/>
      <c r="T58" s="3"/>
    </row>
    <row r="59" spans="1:20" ht="35.1" customHeight="1" x14ac:dyDescent="0.3">
      <c r="A59" s="4"/>
      <c r="B59" s="3"/>
      <c r="C59" s="6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4"/>
      <c r="S59" s="3"/>
      <c r="T59" s="3"/>
    </row>
    <row r="60" spans="1:20" ht="35.1" customHeight="1" x14ac:dyDescent="0.3">
      <c r="A60" s="4"/>
      <c r="B60" s="3"/>
      <c r="C60" s="6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4"/>
      <c r="S60" s="3"/>
      <c r="T60" s="3"/>
    </row>
    <row r="61" spans="1:20" ht="35.1" customHeight="1" x14ac:dyDescent="0.3">
      <c r="A61" s="4"/>
      <c r="B61" s="3"/>
      <c r="C61" s="6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4"/>
      <c r="S61" s="3"/>
      <c r="T61" s="3"/>
    </row>
    <row r="62" spans="1:20" ht="35.1" customHeight="1" x14ac:dyDescent="0.3">
      <c r="A62" s="4"/>
      <c r="B62" s="3"/>
      <c r="C62" s="6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4"/>
      <c r="S62" s="3"/>
      <c r="T62" s="3"/>
    </row>
    <row r="63" spans="1:20" ht="35.1" customHeight="1" x14ac:dyDescent="0.3">
      <c r="A63" s="4"/>
      <c r="B63" s="3"/>
      <c r="C63" s="6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4"/>
      <c r="S63" s="3"/>
      <c r="T63" s="3"/>
    </row>
    <row r="64" spans="1:20" ht="35.1" customHeight="1" x14ac:dyDescent="0.3">
      <c r="A64" s="4"/>
      <c r="B64" s="3"/>
      <c r="C64" s="6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4"/>
      <c r="S64" s="3"/>
      <c r="T64" s="3"/>
    </row>
    <row r="65" spans="1:20" ht="35.1" customHeight="1" x14ac:dyDescent="0.3">
      <c r="A65" s="4"/>
      <c r="B65" s="3"/>
      <c r="C65" s="6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4"/>
      <c r="S65" s="3"/>
      <c r="T65" s="3"/>
    </row>
    <row r="66" spans="1:20" ht="35.1" customHeight="1" x14ac:dyDescent="0.3">
      <c r="A66" s="4"/>
      <c r="B66" s="3"/>
      <c r="C66" s="6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4"/>
      <c r="S66" s="3"/>
      <c r="T66" s="3"/>
    </row>
    <row r="67" spans="1:20" ht="35.1" customHeight="1" x14ac:dyDescent="0.3">
      <c r="A67" s="4"/>
      <c r="B67" s="3"/>
      <c r="C67" s="6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4"/>
      <c r="S67" s="3"/>
      <c r="T67" s="3"/>
    </row>
    <row r="68" spans="1:20" ht="35.1" customHeight="1" x14ac:dyDescent="0.3">
      <c r="A68" s="4"/>
      <c r="B68" s="3"/>
      <c r="C68" s="6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4"/>
      <c r="S68" s="3"/>
      <c r="T68" s="3"/>
    </row>
    <row r="69" spans="1:20" ht="35.1" customHeight="1" x14ac:dyDescent="0.3">
      <c r="A69" s="4"/>
      <c r="B69" s="3"/>
      <c r="C69" s="6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4"/>
      <c r="S69" s="3"/>
      <c r="T69" s="3"/>
    </row>
    <row r="70" spans="1:20" ht="35.1" customHeight="1" x14ac:dyDescent="0.3">
      <c r="A70" s="4"/>
      <c r="B70" s="3"/>
      <c r="C70" s="6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4"/>
      <c r="S70" s="3"/>
      <c r="T70" s="3"/>
    </row>
    <row r="71" spans="1:20" ht="35.1" customHeight="1" x14ac:dyDescent="0.3">
      <c r="A71" s="4"/>
      <c r="B71" s="3"/>
      <c r="C71" s="6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4"/>
      <c r="S71" s="3"/>
      <c r="T71" s="3"/>
    </row>
    <row r="72" spans="1:20" ht="35.1" customHeight="1" x14ac:dyDescent="0.3">
      <c r="A72" s="4"/>
      <c r="B72" s="3"/>
      <c r="C72" s="6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4"/>
      <c r="S72" s="3"/>
      <c r="T72" s="3"/>
    </row>
    <row r="73" spans="1:20" ht="35.1" customHeight="1" x14ac:dyDescent="0.3">
      <c r="A73" s="4"/>
      <c r="B73" s="3"/>
      <c r="C73" s="6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4"/>
      <c r="S73" s="3"/>
      <c r="T73" s="3"/>
    </row>
    <row r="74" spans="1:20" ht="35.1" customHeight="1" x14ac:dyDescent="0.3">
      <c r="A74" s="4"/>
      <c r="B74" s="3"/>
      <c r="C74" s="6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4"/>
      <c r="S74" s="3"/>
      <c r="T74" s="3"/>
    </row>
    <row r="75" spans="1:20" ht="35.1" customHeight="1" x14ac:dyDescent="0.3">
      <c r="A75" s="4"/>
      <c r="B75" s="3"/>
      <c r="C75" s="6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4"/>
      <c r="S75" s="3"/>
      <c r="T75" s="3"/>
    </row>
    <row r="76" spans="1:20" ht="35.1" customHeight="1" x14ac:dyDescent="0.3">
      <c r="A76" s="4"/>
      <c r="B76" s="3"/>
      <c r="C76" s="6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4"/>
      <c r="S76" s="3"/>
      <c r="T76" s="3"/>
    </row>
    <row r="77" spans="1:20" ht="35.1" customHeight="1" x14ac:dyDescent="0.3">
      <c r="A77" s="4"/>
      <c r="B77" s="3"/>
      <c r="C77" s="6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4"/>
      <c r="S77" s="3"/>
      <c r="T77" s="3"/>
    </row>
    <row r="78" spans="1:20" ht="35.1" customHeight="1" x14ac:dyDescent="0.3">
      <c r="A78" s="4"/>
      <c r="B78" s="3"/>
      <c r="C78" s="6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4"/>
      <c r="S78" s="3"/>
      <c r="T78" s="3"/>
    </row>
    <row r="79" spans="1:20" ht="35.1" customHeight="1" x14ac:dyDescent="0.3">
      <c r="A79" s="4"/>
      <c r="B79" s="3"/>
      <c r="C79" s="6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4"/>
      <c r="S79" s="3"/>
      <c r="T79" s="3"/>
    </row>
    <row r="80" spans="1:20" ht="35.1" customHeight="1" x14ac:dyDescent="0.3">
      <c r="A80" s="4"/>
      <c r="B80" s="3"/>
      <c r="C80" s="6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4"/>
      <c r="S80" s="3"/>
      <c r="T80" s="3"/>
    </row>
    <row r="81" spans="1:20" ht="35.1" customHeight="1" x14ac:dyDescent="0.3">
      <c r="A81" s="4"/>
      <c r="B81" s="3"/>
      <c r="C81" s="6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4"/>
      <c r="S81" s="3"/>
      <c r="T81" s="3"/>
    </row>
    <row r="82" spans="1:20" ht="35.1" customHeight="1" x14ac:dyDescent="0.3">
      <c r="A82" s="4"/>
      <c r="B82" s="3"/>
      <c r="C82" s="6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4"/>
      <c r="S82" s="3"/>
      <c r="T82" s="3"/>
    </row>
    <row r="83" spans="1:20" ht="35.1" customHeight="1" x14ac:dyDescent="0.3">
      <c r="A83" s="4"/>
      <c r="B83" s="3"/>
      <c r="C83" s="6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4"/>
      <c r="S83" s="3"/>
      <c r="T83" s="3"/>
    </row>
    <row r="84" spans="1:20" ht="35.1" customHeight="1" x14ac:dyDescent="0.3">
      <c r="A84" s="4"/>
      <c r="B84" s="3"/>
      <c r="C84" s="6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4"/>
      <c r="S84" s="3"/>
      <c r="T84" s="3"/>
    </row>
    <row r="85" spans="1:20" ht="35.1" customHeight="1" x14ac:dyDescent="0.3">
      <c r="A85" s="4"/>
      <c r="B85" s="3"/>
      <c r="C85" s="6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4"/>
      <c r="S85" s="3"/>
      <c r="T85" s="3"/>
    </row>
    <row r="86" spans="1:20" ht="35.1" customHeight="1" x14ac:dyDescent="0.3">
      <c r="A86" s="4"/>
      <c r="B86" s="3"/>
      <c r="C86" s="6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4"/>
      <c r="S86" s="3"/>
      <c r="T86" s="3"/>
    </row>
    <row r="87" spans="1:20" ht="35.1" customHeight="1" x14ac:dyDescent="0.3">
      <c r="A87" s="4"/>
      <c r="B87" s="3"/>
      <c r="C87" s="6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4"/>
      <c r="S87" s="3"/>
      <c r="T87" s="3"/>
    </row>
    <row r="88" spans="1:20" ht="35.1" customHeight="1" x14ac:dyDescent="0.3">
      <c r="A88" s="4"/>
      <c r="B88" s="3"/>
      <c r="C88" s="6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4"/>
      <c r="S88" s="3"/>
      <c r="T88" s="3"/>
    </row>
    <row r="89" spans="1:20" ht="35.1" customHeight="1" x14ac:dyDescent="0.3">
      <c r="A89" s="4"/>
      <c r="B89" s="3"/>
      <c r="C89" s="6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4"/>
      <c r="S89" s="3"/>
      <c r="T89" s="3"/>
    </row>
    <row r="90" spans="1:20" ht="35.1" customHeight="1" x14ac:dyDescent="0.3">
      <c r="A90" s="4"/>
      <c r="B90" s="3"/>
      <c r="C90" s="6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4"/>
      <c r="S90" s="3"/>
      <c r="T90" s="3"/>
    </row>
  </sheetData>
  <autoFilter ref="A1:A90" xr:uid="{00000000-0009-0000-0000-000000000000}"/>
  <mergeCells count="5">
    <mergeCell ref="G31:H31"/>
    <mergeCell ref="G32:H32"/>
    <mergeCell ref="G33:H33"/>
    <mergeCell ref="G29:I29"/>
    <mergeCell ref="G30:I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2022-06-28T06:22:04Z</cp:lastPrinted>
  <dcterms:created xsi:type="dcterms:W3CDTF">2022-06-10T14:11:52Z</dcterms:created>
  <dcterms:modified xsi:type="dcterms:W3CDTF">2025-06-03T06:52:20Z</dcterms:modified>
</cp:coreProperties>
</file>