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E93BD15C-9974-4A50-92F3-4E278B3052D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Q7" i="1"/>
  <c r="J9" i="1" l="1"/>
  <c r="N9" i="1"/>
  <c r="I9" i="1"/>
  <c r="K9" i="1"/>
  <c r="P9" i="1" l="1"/>
  <c r="G8" i="1"/>
  <c r="J8" i="1" l="1"/>
  <c r="K8" i="1"/>
  <c r="H8" i="1"/>
  <c r="N8" i="1" l="1"/>
  <c r="E10" i="1" s="1"/>
  <c r="P10" i="1" s="1"/>
  <c r="I8" i="1"/>
  <c r="P8" i="1" s="1"/>
</calcChain>
</file>

<file path=xl/sharedStrings.xml><?xml version="1.0" encoding="utf-8"?>
<sst xmlns="http://schemas.openxmlformats.org/spreadsheetml/2006/main" count="36" uniqueCount="35">
  <si>
    <t>Invoice Details</t>
  </si>
  <si>
    <t>Invoice Date</t>
  </si>
  <si>
    <t>Invoice No</t>
  </si>
  <si>
    <t>Basic Amt</t>
  </si>
  <si>
    <t>Amount</t>
  </si>
  <si>
    <t>PAYMENT NOTE No.</t>
  </si>
  <si>
    <t>UTR</t>
  </si>
  <si>
    <t>After Debit Amt</t>
  </si>
  <si>
    <t>Hold Amount for quantity more than DPR</t>
  </si>
  <si>
    <t>M/s Praveen kumar Contractor</t>
  </si>
  <si>
    <t>11-03-2025 NEFT/AXISP00631402780/RIUP24/3349/PRAVEEN KUMAR/PUNB0123500 150000.00</t>
  </si>
  <si>
    <t>21-03-2025 NEFT/AXISP00636917551/RIUP24/3471/PRAVEEN KUMAR/PUNB0123500  50,000.00</t>
  </si>
  <si>
    <t>17-04-2025 NEFT/AXISP00652635642/RIUP24/3474/PRAVEEN KUMAR/PUNB0123500 174199.00</t>
  </si>
  <si>
    <t>30-04-2025 NEFT/AXISP00658414393/RIUP25/0080/PRAVEEN KUMAR/PUNB0123500 78132.00</t>
  </si>
  <si>
    <t>30-04-2025 NEFT/AXISP00658414394/RIUP25/0177/PRAVEEN KUMAR/PUNB0123500 33824.00</t>
  </si>
  <si>
    <t>GST Release Note</t>
  </si>
  <si>
    <t>1 , 2</t>
  </si>
  <si>
    <t xml:space="preserve"> KHATAULI Village CONSTRUCTION OF BOUNDARY WALL WORK  </t>
  </si>
  <si>
    <t xml:space="preserve">KHATAULI  Village CONSTRUCTION OF BOUNDARY WALL WORK 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</si>
  <si>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</si>
  <si>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</si>
  <si>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</si>
  <si>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</si>
  <si>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</si>
  <si>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</si>
  <si>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</si>
  <si>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Debit_Amount</t>
  </si>
  <si>
    <t>TDS_Amount</t>
  </si>
  <si>
    <t>SD_Amount</t>
  </si>
  <si>
    <t>On_Commission</t>
  </si>
  <si>
    <t>Hydro_Testing</t>
  </si>
  <si>
    <t>GST_SD_Amount</t>
  </si>
  <si>
    <t>Total_Amount</t>
  </si>
  <si>
    <t>Final_Amount</t>
  </si>
  <si>
    <t>GST_Amount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</si>
</sst>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7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6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23" xfId="1" applyNumberFormat="1" applyFont="1" applyFill="1" applyBorder="1" applyAlignment="1">
      <alignment horizontal="right"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43" fontId="5" fillId="2" borderId="29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43" fontId="5" fillId="2" borderId="5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17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31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9" fontId="3" fillId="3" borderId="26" xfId="1" applyNumberFormat="1" applyFont="1" applyFill="1" applyBorder="1" applyAlignment="1">
      <alignment vertical="center"/>
    </xf>
    <xf numFmtId="43" fontId="3" fillId="3" borderId="26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43" fontId="0" fillId="2" borderId="0" xfId="0" applyNumberFormat="1" applyFill="1" applyAlignment="1">
      <alignment vertical="center"/>
    </xf>
    <xf numFmtId="0" fontId="3" fillId="2" borderId="37" xfId="0" applyFont="1" applyFill="1" applyBorder="1" applyAlignment="1">
      <alignment horizontal="center" vertical="center" wrapText="1"/>
    </xf>
    <xf numFmtId="15" fontId="3" fillId="2" borderId="19" xfId="0" applyNumberFormat="1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43" fontId="3" fillId="2" borderId="39" xfId="1" applyNumberFormat="1" applyFont="1" applyFill="1" applyBorder="1" applyAlignment="1">
      <alignment vertical="center"/>
    </xf>
    <xf numFmtId="43" fontId="3" fillId="2" borderId="40" xfId="1" applyNumberFormat="1" applyFont="1" applyFill="1" applyBorder="1" applyAlignment="1">
      <alignment vertical="center"/>
    </xf>
    <xf numFmtId="43" fontId="3" fillId="2" borderId="41" xfId="1" applyNumberFormat="1" applyFont="1" applyFill="1" applyBorder="1" applyAlignment="1">
      <alignment vertical="center"/>
    </xf>
    <xf numFmtId="43" fontId="3" fillId="2" borderId="38" xfId="1" applyNumberFormat="1" applyFont="1" applyFill="1" applyBorder="1" applyAlignment="1">
      <alignment vertical="center"/>
    </xf>
    <xf numFmtId="43" fontId="3" fillId="2" borderId="42" xfId="1" applyNumberFormat="1" applyFont="1" applyFill="1" applyBorder="1" applyAlignment="1">
      <alignment vertical="center"/>
    </xf>
    <xf numFmtId="43" fontId="3" fillId="2" borderId="43" xfId="1" applyNumberFormat="1" applyFont="1" applyFill="1" applyBorder="1" applyAlignment="1">
      <alignment vertical="center"/>
    </xf>
    <xf numFmtId="43" fontId="3" fillId="2" borderId="44" xfId="1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43" fontId="8" fillId="2" borderId="6" xfId="1" applyNumberFormat="1" applyFont="1" applyFill="1" applyBorder="1" applyAlignment="1">
      <alignment horizontal="right" vertical="center"/>
    </xf>
    <xf numFmtId="43" fontId="8" fillId="2" borderId="20" xfId="1" applyNumberFormat="1" applyFont="1" applyFill="1" applyBorder="1" applyAlignment="1">
      <alignment horizontal="right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43" fontId="8" fillId="2" borderId="13" xfId="1" applyNumberFormat="1" applyFont="1" applyFill="1" applyBorder="1" applyAlignment="1">
      <alignment horizontal="right" vertical="center"/>
    </xf>
    <xf numFmtId="43" fontId="8" fillId="2" borderId="22" xfId="1" applyNumberFormat="1" applyFont="1" applyFill="1" applyBorder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36" xfId="0" applyFont="1" applyFill="1" applyBorder="1" applyAlignment="1">
      <alignment vertical="center"/>
    </xf>
    <xf numFmtId="0" fontId="6" fillId="2" borderId="36" xfId="0" applyFont="1" applyFill="1" applyBorder="1" applyAlignment="1">
      <alignment horizontal="center" vertical="center" wrapText="1"/>
    </xf>
    <xf numFmtId="164" fontId="9" fillId="2" borderId="36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Normal="100" workbookViewId="0">
      <selection activeCell="H5" sqref="H5"/>
    </sheetView>
  </sheetViews>
  <sheetFormatPr defaultColWidth="9" defaultRowHeight="15" x14ac:dyDescent="0.25"/>
  <cols>
    <col min="1" max="1" width="9" style="11"/>
    <col min="2" max="2" width="30" style="11" customWidth="1"/>
    <col min="3" max="3" width="13.42578125" style="11" bestFit="1" customWidth="1"/>
    <col min="4" max="4" width="11.5703125" style="11" bestFit="1" customWidth="1"/>
    <col min="5" max="5" width="14.5703125" style="11" bestFit="1" customWidth="1"/>
    <col min="6" max="6" width="13.28515625" style="11" customWidth="1"/>
    <col min="7" max="7" width="14.5703125" style="11" bestFit="1" customWidth="1"/>
    <col min="8" max="8" width="14.7109375" style="43" customWidth="1"/>
    <col min="9" max="9" width="15.85546875" style="43" bestFit="1" customWidth="1"/>
    <col min="10" max="10" width="10.7109375" style="11" bestFit="1" customWidth="1"/>
    <col min="11" max="13" width="14" style="11" customWidth="1"/>
    <col min="14" max="14" width="14.85546875" style="11" customWidth="1"/>
    <col min="15" max="15" width="13.42578125" style="11" customWidth="1"/>
    <col min="16" max="16" width="14.85546875" style="11" customWidth="1"/>
    <col min="17" max="17" width="8.42578125" style="11" customWidth="1"/>
    <col min="18" max="18" width="21.7109375" style="11" bestFit="1" customWidth="1"/>
    <col min="19" max="19" width="19.140625" style="11" bestFit="1" customWidth="1"/>
    <col min="20" max="20" width="84.140625" style="11" bestFit="1" customWidth="1"/>
    <col min="21" max="16384" width="9" style="11"/>
  </cols>
  <sheetData>
    <row r="1" spans="1:20" x14ac:dyDescent="0.25">
      <c r="A1" s="91" t="s">
        <v>19</v>
      </c>
      <c r="B1" s="92" t="s">
        <v>9</v>
      </c>
      <c r="E1" s="12"/>
      <c r="F1" s="12"/>
      <c r="G1" s="12"/>
      <c r="H1" s="13"/>
      <c r="I1" s="13"/>
    </row>
    <row r="2" spans="1:20" ht="21" x14ac:dyDescent="0.25">
      <c r="A2" s="91" t="s">
        <v>20</v>
      </c>
      <c r="B2" t="s">
        <v>21</v>
      </c>
      <c r="C2" s="14"/>
      <c r="D2" s="14"/>
      <c r="G2" s="15"/>
      <c r="I2" s="15"/>
      <c r="J2" s="16"/>
      <c r="K2" s="16"/>
      <c r="L2" s="16"/>
      <c r="M2" s="16"/>
      <c r="N2" s="16"/>
      <c r="O2" s="16"/>
      <c r="P2" s="16"/>
      <c r="Q2" s="16"/>
      <c r="R2" s="16"/>
    </row>
    <row r="3" spans="1:20" ht="21.75" thickBot="1" x14ac:dyDescent="0.3">
      <c r="A3" s="91" t="s">
        <v>22</v>
      </c>
      <c r="B3" t="s">
        <v>23</v>
      </c>
      <c r="C3" s="14"/>
      <c r="D3" s="14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</row>
    <row r="4" spans="1:20" ht="15.75" thickBot="1" x14ac:dyDescent="0.3">
      <c r="A4" s="91" t="s">
        <v>24</v>
      </c>
      <c r="B4" t="s">
        <v>23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O4" s="16"/>
      <c r="R4" s="16"/>
      <c r="S4" s="19"/>
      <c r="T4" s="19"/>
    </row>
    <row r="5" spans="1:20" s="50" customFormat="1" ht="60" customHeight="1" thickBot="1" x14ac:dyDescent="0.3">
      <c r="A5" s="93" t="s">
        <v>25</v>
      </c>
      <c r="B5" s="1" t="s">
        <v>0</v>
      </c>
      <c r="C5" s="2" t="s">
        <v>1</v>
      </c>
      <c r="D5" s="2" t="s">
        <v>2</v>
      </c>
      <c r="E5" s="48" t="s">
        <v>3</v>
      </c>
      <c r="F5" s="94" t="s">
        <v>26</v>
      </c>
      <c r="G5" s="48" t="s">
        <v>7</v>
      </c>
      <c r="H5" s="95" t="s">
        <v>34</v>
      </c>
      <c r="I5" s="49" t="s">
        <v>4</v>
      </c>
      <c r="J5" s="94" t="s">
        <v>27</v>
      </c>
      <c r="K5" s="94" t="s">
        <v>28</v>
      </c>
      <c r="L5" s="94" t="s">
        <v>29</v>
      </c>
      <c r="M5" s="94" t="s">
        <v>30</v>
      </c>
      <c r="N5" s="94" t="s">
        <v>31</v>
      </c>
      <c r="O5" s="10" t="s">
        <v>8</v>
      </c>
      <c r="P5" s="94" t="s">
        <v>33</v>
      </c>
      <c r="Q5" s="3"/>
      <c r="R5" s="2" t="s">
        <v>5</v>
      </c>
      <c r="S5" s="94" t="s">
        <v>32</v>
      </c>
      <c r="T5" s="10" t="s">
        <v>6</v>
      </c>
    </row>
    <row r="6" spans="1:20" x14ac:dyDescent="0.25">
      <c r="B6" s="20"/>
      <c r="C6" s="21"/>
      <c r="D6" s="21"/>
      <c r="E6" s="22"/>
      <c r="F6" s="45"/>
      <c r="G6" s="45"/>
      <c r="H6" s="29">
        <v>0.18</v>
      </c>
      <c r="I6" s="24"/>
      <c r="J6" s="25">
        <v>0.01</v>
      </c>
      <c r="K6" s="26">
        <v>0.05</v>
      </c>
      <c r="L6" s="26"/>
      <c r="M6" s="26"/>
      <c r="N6" s="26">
        <v>0.18</v>
      </c>
      <c r="O6" s="26"/>
      <c r="P6" s="27"/>
      <c r="Q6" s="3"/>
      <c r="R6" s="28"/>
      <c r="S6" s="30"/>
      <c r="T6" s="27"/>
    </row>
    <row r="7" spans="1:20" s="52" customFormat="1" ht="20.25" customHeight="1" x14ac:dyDescent="0.25">
      <c r="B7" s="53"/>
      <c r="C7" s="54"/>
      <c r="D7" s="55"/>
      <c r="E7" s="56"/>
      <c r="F7" s="57"/>
      <c r="G7" s="57"/>
      <c r="H7" s="58"/>
      <c r="I7" s="59"/>
      <c r="J7" s="60"/>
      <c r="K7" s="61"/>
      <c r="L7" s="61"/>
      <c r="M7" s="61"/>
      <c r="N7" s="61"/>
      <c r="O7" s="61"/>
      <c r="P7" s="62"/>
      <c r="Q7" s="65">
        <f>A8</f>
        <v>68219</v>
      </c>
      <c r="R7" s="63"/>
      <c r="S7" s="64"/>
      <c r="T7" s="62"/>
    </row>
    <row r="8" spans="1:20" ht="41.25" customHeight="1" x14ac:dyDescent="0.25">
      <c r="A8" s="11">
        <v>68219</v>
      </c>
      <c r="B8" s="5" t="s">
        <v>18</v>
      </c>
      <c r="C8" s="6">
        <v>45721</v>
      </c>
      <c r="D8" s="47">
        <v>1</v>
      </c>
      <c r="E8" s="31">
        <v>376320</v>
      </c>
      <c r="F8" s="46">
        <v>127570</v>
      </c>
      <c r="G8" s="46">
        <f>E8-F8</f>
        <v>248750</v>
      </c>
      <c r="H8" s="23">
        <f>ROUND(G8*H6,0)</f>
        <v>44775</v>
      </c>
      <c r="I8" s="24">
        <f>G8+H8</f>
        <v>293525</v>
      </c>
      <c r="J8" s="32">
        <f>(G8*$J$6)</f>
        <v>2487.5</v>
      </c>
      <c r="K8" s="32">
        <f>(G8*$K$6)</f>
        <v>12437.5</v>
      </c>
      <c r="L8" s="32"/>
      <c r="M8" s="32"/>
      <c r="N8" s="27">
        <f>H8</f>
        <v>44775</v>
      </c>
      <c r="O8" s="27">
        <v>0</v>
      </c>
      <c r="P8" s="27">
        <f>ROUND(I8-SUM(J8:O8),0)</f>
        <v>233825</v>
      </c>
      <c r="Q8" s="3"/>
      <c r="R8" s="33"/>
      <c r="S8" s="30">
        <v>150000</v>
      </c>
      <c r="T8" s="35" t="s">
        <v>10</v>
      </c>
    </row>
    <row r="9" spans="1:20" ht="42" customHeight="1" x14ac:dyDescent="0.25">
      <c r="A9" s="11">
        <v>68219</v>
      </c>
      <c r="B9" s="5" t="s">
        <v>17</v>
      </c>
      <c r="C9" s="6">
        <v>45728</v>
      </c>
      <c r="D9" s="47">
        <v>2</v>
      </c>
      <c r="E9" s="31">
        <v>185318</v>
      </c>
      <c r="F9" s="46">
        <v>0</v>
      </c>
      <c r="G9" s="46">
        <f>E9-F9</f>
        <v>185318</v>
      </c>
      <c r="H9" s="23">
        <f>ROUND(G9*H6,0)</f>
        <v>33357</v>
      </c>
      <c r="I9" s="24">
        <f>G9+H9</f>
        <v>218675</v>
      </c>
      <c r="J9" s="32">
        <f>(G9*$J$6)</f>
        <v>1853.18</v>
      </c>
      <c r="K9" s="32">
        <f>(G9*$K$6)</f>
        <v>9265.9</v>
      </c>
      <c r="L9" s="32"/>
      <c r="M9" s="32"/>
      <c r="N9" s="27">
        <f>H9</f>
        <v>33357</v>
      </c>
      <c r="O9" s="27">
        <v>0</v>
      </c>
      <c r="P9" s="27">
        <f>ROUND(I9-SUM(J9:O9),0)</f>
        <v>174199</v>
      </c>
      <c r="Q9" s="3"/>
      <c r="R9" s="33"/>
      <c r="S9" s="30">
        <v>50000</v>
      </c>
      <c r="T9" s="35" t="s">
        <v>11</v>
      </c>
    </row>
    <row r="10" spans="1:20" ht="36" customHeight="1" x14ac:dyDescent="0.25">
      <c r="A10" s="11">
        <v>68219</v>
      </c>
      <c r="B10" t="s">
        <v>15</v>
      </c>
      <c r="C10" s="6"/>
      <c r="D10" s="8" t="s">
        <v>16</v>
      </c>
      <c r="E10" s="22">
        <f>N8+N9</f>
        <v>78132</v>
      </c>
      <c r="F10" s="34"/>
      <c r="G10" s="46"/>
      <c r="H10" s="23"/>
      <c r="I10" s="24"/>
      <c r="J10" s="32"/>
      <c r="K10" s="32"/>
      <c r="L10" s="32"/>
      <c r="M10" s="32"/>
      <c r="N10" s="27"/>
      <c r="O10" s="27"/>
      <c r="P10" s="27">
        <f>E10</f>
        <v>78132</v>
      </c>
      <c r="Q10" s="3"/>
      <c r="R10" s="33"/>
      <c r="S10" s="30">
        <v>174199</v>
      </c>
      <c r="T10" s="35" t="s">
        <v>12</v>
      </c>
    </row>
    <row r="11" spans="1:20" ht="36" customHeight="1" x14ac:dyDescent="0.25">
      <c r="A11" s="11">
        <v>68219</v>
      </c>
      <c r="B11" s="67"/>
      <c r="C11" s="68"/>
      <c r="D11" s="69"/>
      <c r="E11" s="70"/>
      <c r="F11" s="70"/>
      <c r="G11" s="18"/>
      <c r="H11" s="71"/>
      <c r="I11" s="72"/>
      <c r="J11" s="73"/>
      <c r="K11" s="74"/>
      <c r="L11" s="74"/>
      <c r="M11" s="74"/>
      <c r="N11" s="74"/>
      <c r="O11" s="74"/>
      <c r="P11" s="74"/>
      <c r="Q11" s="3"/>
      <c r="R11" s="75"/>
      <c r="S11" s="76">
        <v>78132</v>
      </c>
      <c r="T11" s="35" t="s">
        <v>13</v>
      </c>
    </row>
    <row r="12" spans="1:20" ht="15.75" thickBot="1" x14ac:dyDescent="0.3">
      <c r="A12" s="11">
        <v>68219</v>
      </c>
      <c r="B12" s="4"/>
      <c r="C12" s="7"/>
      <c r="D12" s="7"/>
      <c r="E12" s="36"/>
      <c r="F12" s="36"/>
      <c r="G12" s="36"/>
      <c r="H12" s="37"/>
      <c r="I12" s="38"/>
      <c r="J12" s="39"/>
      <c r="K12" s="40"/>
      <c r="L12" s="40"/>
      <c r="M12" s="40"/>
      <c r="N12" s="40"/>
      <c r="O12" s="40"/>
      <c r="P12" s="40"/>
      <c r="Q12" s="9"/>
      <c r="R12" s="41"/>
      <c r="S12" s="42">
        <v>33824</v>
      </c>
      <c r="T12" s="40" t="s">
        <v>14</v>
      </c>
    </row>
    <row r="13" spans="1:20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4"/>
      <c r="T13" s="23"/>
    </row>
    <row r="14" spans="1:20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4"/>
      <c r="T14" s="34"/>
    </row>
    <row r="15" spans="1:20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1"/>
      <c r="N15" s="51"/>
      <c r="O15" s="51"/>
      <c r="P15" s="51"/>
      <c r="Q15" s="23"/>
      <c r="R15" s="51"/>
      <c r="S15" s="44"/>
      <c r="T15" s="34"/>
    </row>
    <row r="16" spans="1:20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51"/>
      <c r="S16" s="24"/>
      <c r="T16" s="34"/>
    </row>
    <row r="17" spans="1:20" x14ac:dyDescent="0.25">
      <c r="A17" s="23"/>
      <c r="B17" s="23"/>
      <c r="C17" s="23"/>
      <c r="D17" s="23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23"/>
      <c r="Q17" s="23"/>
      <c r="R17" s="51"/>
      <c r="S17" s="44"/>
      <c r="T17" s="34"/>
    </row>
    <row r="18" spans="1:20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/>
      <c r="T18" s="34"/>
    </row>
    <row r="22" spans="1:20" x14ac:dyDescent="0.25">
      <c r="R22" s="50"/>
    </row>
    <row r="23" spans="1:20" ht="15.75" thickBot="1" x14ac:dyDescent="0.3">
      <c r="T23" s="66"/>
    </row>
    <row r="24" spans="1:20" ht="21.75" thickBot="1" x14ac:dyDescent="0.3">
      <c r="I24" s="77"/>
      <c r="J24" s="78"/>
      <c r="K24" s="78"/>
      <c r="L24" s="79"/>
    </row>
    <row r="25" spans="1:20" ht="18.75" x14ac:dyDescent="0.25">
      <c r="I25" s="80"/>
      <c r="J25" s="81"/>
      <c r="K25" s="81"/>
      <c r="L25" s="82"/>
    </row>
    <row r="26" spans="1:20" ht="18.75" x14ac:dyDescent="0.25">
      <c r="I26" s="83"/>
      <c r="J26" s="84"/>
      <c r="K26" s="85"/>
      <c r="L26" s="86"/>
    </row>
    <row r="27" spans="1:20" ht="18.75" x14ac:dyDescent="0.25">
      <c r="I27" s="83"/>
      <c r="J27" s="84"/>
      <c r="K27" s="85"/>
      <c r="L27" s="86"/>
    </row>
    <row r="28" spans="1:20" ht="18.75" x14ac:dyDescent="0.25">
      <c r="I28" s="83"/>
      <c r="J28" s="84"/>
      <c r="K28" s="85"/>
      <c r="L28" s="86"/>
    </row>
    <row r="29" spans="1:20" ht="18.75" x14ac:dyDescent="0.25">
      <c r="I29" s="83"/>
      <c r="J29" s="84"/>
      <c r="K29" s="85"/>
      <c r="L29" s="86"/>
    </row>
    <row r="30" spans="1:20" ht="19.5" thickBot="1" x14ac:dyDescent="0.3">
      <c r="I30" s="87"/>
      <c r="J30" s="88"/>
      <c r="K30" s="89"/>
      <c r="L30" s="90"/>
    </row>
  </sheetData>
  <mergeCells count="12">
    <mergeCell ref="I28:J28"/>
    <mergeCell ref="K28:L28"/>
    <mergeCell ref="I29:J29"/>
    <mergeCell ref="K29:L29"/>
    <mergeCell ref="I30:J30"/>
    <mergeCell ref="K30:L30"/>
    <mergeCell ref="I24:L24"/>
    <mergeCell ref="I25:L25"/>
    <mergeCell ref="I26:J26"/>
    <mergeCell ref="K26:L26"/>
    <mergeCell ref="I27:J27"/>
    <mergeCell ref="K27:L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2025-05-27T11:06:22Z</dcterms:modified>
</cp:coreProperties>
</file>