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Anish\Anish\RRR Construction\"/>
    </mc:Choice>
  </mc:AlternateContent>
  <xr:revisionPtr revIDLastSave="0" documentId="13_ncr:1_{734D50E3-9631-4518-972E-FBE4384A3FF1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definedNames>
    <definedName name="_xlnm.Print_Area" localSheetId="0">Sheet1!$A$1:$W$17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S7" i="1" l="1"/>
  <c r="V7" i="1" s="1"/>
  <c r="P12" i="1" l="1"/>
  <c r="P11" i="1"/>
  <c r="G7" i="1" l="1"/>
  <c r="L7" i="1" l="1"/>
  <c r="M7" i="1"/>
  <c r="K7" i="1"/>
  <c r="J7" i="1"/>
  <c r="H7" i="1"/>
  <c r="I7" i="1" s="1"/>
  <c r="N7" i="1" l="1"/>
  <c r="P7" i="1" l="1"/>
  <c r="E8" i="1"/>
  <c r="P8" i="1" s="1"/>
  <c r="G9" i="1"/>
  <c r="H9" i="1" l="1"/>
  <c r="N9" i="1" s="1"/>
  <c r="E10" i="1" s="1"/>
  <c r="P10" i="1" s="1"/>
  <c r="L9" i="1"/>
  <c r="M9" i="1"/>
  <c r="K9" i="1"/>
  <c r="J9" i="1"/>
  <c r="I9" i="1" l="1"/>
  <c r="P9" i="1" s="1"/>
</calcChain>
</file>

<file path=xl/sharedStrings.xml><?xml version="1.0" encoding="utf-8"?>
<sst xmlns="http://schemas.openxmlformats.org/spreadsheetml/2006/main" count="42" uniqueCount="38">
  <si>
    <t>Amount</t>
  </si>
  <si>
    <t>PAYMENT NOTE No.</t>
  </si>
  <si>
    <t>UTR</t>
  </si>
  <si>
    <t>SD (5%)</t>
  </si>
  <si>
    <t>Advance paid</t>
  </si>
  <si>
    <t>TDS Amount @ 2% on BASIC AMOUNT</t>
  </si>
  <si>
    <t>10-07-2023 NEFT/AXISP00405573516/RIUP23/1042/R R R CONSTRUCT 198000.00</t>
  </si>
  <si>
    <t>RIUP23/1042</t>
  </si>
  <si>
    <t>17-10-2023 NEFT/AXISP00435127247/RIUP23/2659/R R R CONSTRUCTION/ICIC0000997 364658.00</t>
  </si>
  <si>
    <t>10-11-2023 NEFT/AXISP00443464527/RIUP23/3257/R R R CONSTRUCTION/ICIC0000997 198000.00</t>
  </si>
  <si>
    <t>15-02-2024 NEFT/AXISP00471706640/RIUP23/4686/R R R CONSTRUCTION/ICIC0000997 139617.00</t>
  </si>
  <si>
    <t>05-04-2024 NEFT/AXISP00488512027/RIUP23/5140/R R R CONSTRUCTION/ICIC0000997 149220.00</t>
  </si>
  <si>
    <t>15-12-2023 NEFT/AXISP00453272885/RIUP23/3608/R R R CONSTRUCTION/ICIC0000997 162764.00</t>
  </si>
  <si>
    <t>RRR CONSTRUCTION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</si>
  <si>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</si>
  <si>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</si>
  <si>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</si>
  <si>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</si>
  <si>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</si>
  <si>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</si>
  <si>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</si>
  <si>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</si>
  <si>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</si>
  <si>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</si>
  <si>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</si>
  <si>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</si>
  <si>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</si>
  <si>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</si>
  <si>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</si>
  <si>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Total_Amount</t>
  </si>
  <si>
    <t>Subcontractor:</t>
  </si>
  <si>
    <t>State:</t>
  </si>
  <si>
    <t>District:</t>
  </si>
  <si>
    <t>Block:</t>
  </si>
  <si>
    <t>Uttar Pradesh</t>
  </si>
  <si>
    <t>Muzaffarnagar</t>
  </si>
  <si>
    <t>GST Release Note</t>
  </si>
  <si>
    <t>FAHIMPUR KHURD Village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</si>
</sst>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43" fontId="0" fillId="2" borderId="2" xfId="1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43" fontId="6" fillId="2" borderId="0" xfId="1" applyNumberFormat="1" applyFont="1" applyFill="1" applyAlignment="1">
      <alignment vertical="center"/>
    </xf>
    <xf numFmtId="164" fontId="6" fillId="2" borderId="0" xfId="1" applyFont="1" applyFill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3" fontId="4" fillId="2" borderId="3" xfId="1" applyNumberFormat="1" applyFont="1" applyFill="1" applyBorder="1" applyAlignment="1">
      <alignment vertical="center"/>
    </xf>
    <xf numFmtId="43" fontId="4" fillId="2" borderId="4" xfId="1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3" fontId="2" fillId="2" borderId="5" xfId="1" applyNumberFormat="1" applyFont="1" applyFill="1" applyBorder="1" applyAlignment="1">
      <alignment horizontal="right" vertical="center"/>
    </xf>
    <xf numFmtId="43" fontId="2" fillId="2" borderId="6" xfId="1" applyNumberFormat="1" applyFont="1" applyFill="1" applyBorder="1" applyAlignment="1">
      <alignment vertical="center"/>
    </xf>
    <xf numFmtId="43" fontId="4" fillId="2" borderId="6" xfId="1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2" fillId="2" borderId="7" xfId="1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43" fontId="2" fillId="2" borderId="10" xfId="1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43" fontId="2" fillId="2" borderId="12" xfId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43" fontId="2" fillId="2" borderId="9" xfId="1" applyNumberFormat="1" applyFont="1" applyFill="1" applyBorder="1" applyAlignment="1">
      <alignment vertical="center"/>
    </xf>
    <xf numFmtId="0" fontId="7" fillId="3" borderId="14" xfId="0" applyFont="1" applyFill="1" applyBorder="1" applyAlignment="1">
      <alignment horizontal="center" vertical="center"/>
    </xf>
    <xf numFmtId="43" fontId="2" fillId="2" borderId="15" xfId="1" applyNumberFormat="1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3" fontId="2" fillId="2" borderId="8" xfId="1" applyNumberFormat="1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43" fontId="2" fillId="2" borderId="14" xfId="1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14" fontId="2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43" fontId="4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6"/>
  <sheetViews>
    <sheetView tabSelected="1" view="pageBreakPreview" zoomScale="85" zoomScaleNormal="85" zoomScaleSheetLayoutView="85" workbookViewId="0">
      <selection activeCell="I15" sqref="I15"/>
    </sheetView>
  </sheetViews>
  <sheetFormatPr defaultColWidth="9" defaultRowHeight="24.9" customHeight="1" x14ac:dyDescent="0.3"/>
  <cols>
    <col min="1" max="1" width="13.33203125" style="1" customWidth="1"/>
    <col min="2" max="2" width="30" style="1" customWidth="1"/>
    <col min="3" max="3" width="13.5546875" style="57" bestFit="1" customWidth="1"/>
    <col min="4" max="4" width="11.6640625" style="1" bestFit="1" customWidth="1"/>
    <col min="5" max="5" width="13.44140625" style="1" bestFit="1" customWidth="1"/>
    <col min="6" max="7" width="13.33203125" style="1" customWidth="1"/>
    <col min="8" max="8" width="14.6640625" style="13" customWidth="1"/>
    <col min="9" max="9" width="13" style="13" bestFit="1" customWidth="1"/>
    <col min="10" max="10" width="16.88671875" style="1" bestFit="1" customWidth="1"/>
    <col min="11" max="11" width="10.5546875" style="1" bestFit="1" customWidth="1"/>
    <col min="12" max="12" width="10.44140625" style="1" customWidth="1"/>
    <col min="13" max="13" width="16.109375" style="1" customWidth="1"/>
    <col min="14" max="14" width="12.88671875" style="1" bestFit="1" customWidth="1"/>
    <col min="15" max="15" width="15.5546875" style="1" bestFit="1" customWidth="1"/>
    <col min="16" max="16" width="14.88671875" style="1" customWidth="1"/>
    <col min="17" max="17" width="21.6640625" style="1" hidden="1" customWidth="1"/>
    <col min="18" max="18" width="12.6640625" style="1" hidden="1" customWidth="1"/>
    <col min="19" max="21" width="14.5546875" style="1" hidden="1" customWidth="1"/>
    <col min="22" max="22" width="19" style="1" bestFit="1" customWidth="1"/>
    <col min="23" max="23" width="104.88671875" style="1" bestFit="1" customWidth="1"/>
    <col min="24" max="16384" width="9" style="1"/>
  </cols>
  <sheetData>
    <row r="1" spans="1:23" s="6" customFormat="1" ht="24.9" customHeight="1" x14ac:dyDescent="0.3">
      <c r="A1" s="38" t="s">
        <v>30</v>
      </c>
      <c r="B1" s="31" t="s">
        <v>13</v>
      </c>
      <c r="C1" s="56"/>
      <c r="F1" s="30"/>
      <c r="G1" s="30"/>
      <c r="H1" s="2"/>
      <c r="I1" s="2"/>
    </row>
    <row r="2" spans="1:23" s="6" customFormat="1" ht="24.9" customHeight="1" x14ac:dyDescent="0.3">
      <c r="A2" s="38" t="s">
        <v>31</v>
      </c>
      <c r="B2" s="39" t="s">
        <v>34</v>
      </c>
      <c r="C2" s="57"/>
      <c r="G2" s="3"/>
      <c r="H2" s="2"/>
      <c r="I2" s="3"/>
      <c r="J2" s="4"/>
      <c r="K2" s="4"/>
      <c r="L2" s="4"/>
      <c r="M2" s="4"/>
      <c r="O2" s="4"/>
      <c r="P2" s="4"/>
      <c r="Q2" s="4"/>
      <c r="R2" s="4"/>
      <c r="S2" s="4"/>
      <c r="T2" s="4"/>
      <c r="U2" s="4"/>
    </row>
    <row r="3" spans="1:23" s="6" customFormat="1" ht="24.9" customHeight="1" x14ac:dyDescent="0.3">
      <c r="A3" s="38" t="s">
        <v>32</v>
      </c>
      <c r="B3" s="39" t="s">
        <v>35</v>
      </c>
      <c r="C3" s="57"/>
      <c r="G3" s="3"/>
      <c r="H3" s="2"/>
      <c r="I3" s="3"/>
      <c r="J3" s="4"/>
      <c r="K3" s="4"/>
      <c r="L3" s="4"/>
      <c r="M3" s="4"/>
      <c r="O3" s="4"/>
      <c r="P3" s="4"/>
      <c r="Q3" s="4"/>
      <c r="R3" s="4"/>
      <c r="S3" s="4"/>
      <c r="T3" s="4"/>
      <c r="U3" s="4"/>
    </row>
    <row r="4" spans="1:23" ht="24.9" customHeight="1" thickBot="1" x14ac:dyDescent="0.35">
      <c r="A4" s="38" t="s">
        <v>33</v>
      </c>
      <c r="B4" s="39" t="s">
        <v>35</v>
      </c>
      <c r="C4" s="58"/>
      <c r="F4" s="4"/>
      <c r="G4" s="4"/>
      <c r="H4" s="7"/>
      <c r="I4" s="7"/>
      <c r="J4" s="4"/>
      <c r="K4" s="4"/>
      <c r="L4" s="4"/>
      <c r="M4" s="4"/>
      <c r="N4" s="4"/>
      <c r="O4" s="6"/>
      <c r="P4" s="6"/>
      <c r="Q4" s="5"/>
      <c r="R4" s="8"/>
      <c r="S4" s="8"/>
      <c r="T4" s="8"/>
      <c r="U4" s="8"/>
      <c r="V4" s="8"/>
      <c r="W4" s="8"/>
    </row>
    <row r="5" spans="1:23" s="14" customFormat="1" ht="24.9" customHeight="1" x14ac:dyDescent="0.3">
      <c r="A5" s="33" t="s">
        <v>14</v>
      </c>
      <c r="B5" s="41" t="s">
        <v>15</v>
      </c>
      <c r="C5" s="59" t="s">
        <v>16</v>
      </c>
      <c r="D5" s="49" t="s">
        <v>17</v>
      </c>
      <c r="E5" s="34" t="s">
        <v>18</v>
      </c>
      <c r="F5" s="34" t="s">
        <v>19</v>
      </c>
      <c r="G5" s="35" t="s">
        <v>20</v>
      </c>
      <c r="H5" s="36" t="s">
        <v>21</v>
      </c>
      <c r="I5" s="35" t="s">
        <v>0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7" t="s">
        <v>27</v>
      </c>
      <c r="P5" s="34" t="s">
        <v>28</v>
      </c>
      <c r="Q5" s="20" t="s">
        <v>1</v>
      </c>
      <c r="R5" s="20" t="s">
        <v>0</v>
      </c>
      <c r="S5" s="20" t="s">
        <v>5</v>
      </c>
      <c r="T5" s="20" t="s">
        <v>3</v>
      </c>
      <c r="U5" s="20" t="s">
        <v>4</v>
      </c>
      <c r="V5" s="34" t="s">
        <v>29</v>
      </c>
      <c r="W5" s="20" t="s">
        <v>2</v>
      </c>
    </row>
    <row r="6" spans="1:23" ht="24.9" customHeight="1" thickBot="1" x14ac:dyDescent="0.35">
      <c r="A6" s="12"/>
      <c r="B6" s="42"/>
      <c r="C6" s="60"/>
      <c r="D6" s="50"/>
      <c r="E6" s="12"/>
      <c r="F6" s="12"/>
      <c r="G6" s="12"/>
      <c r="H6" s="25">
        <v>0.18</v>
      </c>
      <c r="I6" s="12"/>
      <c r="J6" s="25">
        <v>0.01</v>
      </c>
      <c r="K6" s="25">
        <v>0.05</v>
      </c>
      <c r="L6" s="25">
        <v>0.05</v>
      </c>
      <c r="M6" s="25">
        <v>0.1</v>
      </c>
      <c r="N6" s="25">
        <v>0.18</v>
      </c>
      <c r="O6" s="26"/>
      <c r="P6" s="12"/>
      <c r="Q6" s="12"/>
      <c r="R6" s="12"/>
      <c r="S6" s="25">
        <v>0.01</v>
      </c>
      <c r="T6" s="25">
        <v>0.05</v>
      </c>
      <c r="U6" s="12"/>
      <c r="V6" s="12"/>
      <c r="W6" s="12"/>
    </row>
    <row r="7" spans="1:23" ht="24.9" customHeight="1" x14ac:dyDescent="0.3">
      <c r="A7" s="32">
        <v>57361</v>
      </c>
      <c r="B7" s="43" t="s">
        <v>37</v>
      </c>
      <c r="C7" s="61">
        <v>45191</v>
      </c>
      <c r="D7" s="51">
        <v>3</v>
      </c>
      <c r="E7" s="10">
        <v>912623</v>
      </c>
      <c r="F7" s="10">
        <f>419*20</f>
        <v>8380</v>
      </c>
      <c r="G7" s="10">
        <f t="shared" ref="G7:G9" si="0">E7-F7</f>
        <v>904243</v>
      </c>
      <c r="H7" s="10">
        <f>ROUND(G7*H6,0)</f>
        <v>162764</v>
      </c>
      <c r="I7" s="10">
        <f>ROUND(G7+H7,)</f>
        <v>1067007</v>
      </c>
      <c r="J7" s="10">
        <f>ROUND(G7*$J$6,)</f>
        <v>9042</v>
      </c>
      <c r="K7" s="10">
        <f>ROUND(G7*$K$6,)</f>
        <v>45212</v>
      </c>
      <c r="L7" s="10">
        <f>ROUND(G7*5%,)</f>
        <v>45212</v>
      </c>
      <c r="M7" s="10">
        <f>ROUND(G7*$M$6,)</f>
        <v>90424</v>
      </c>
      <c r="N7" s="10">
        <f>H7</f>
        <v>162764</v>
      </c>
      <c r="O7" s="10">
        <v>151695</v>
      </c>
      <c r="P7" s="10">
        <f>ROUND(I7-SUM(J7:O7),0)</f>
        <v>562658</v>
      </c>
      <c r="Q7" s="10" t="s">
        <v>7</v>
      </c>
      <c r="R7" s="10">
        <v>200000</v>
      </c>
      <c r="S7" s="10">
        <f>R7*1%</f>
        <v>2000</v>
      </c>
      <c r="T7" s="10"/>
      <c r="U7" s="10"/>
      <c r="V7" s="10">
        <f>R7-S7</f>
        <v>198000</v>
      </c>
      <c r="W7" s="24" t="s">
        <v>6</v>
      </c>
    </row>
    <row r="8" spans="1:23" ht="24.9" customHeight="1" x14ac:dyDescent="0.3">
      <c r="A8" s="40">
        <v>57361</v>
      </c>
      <c r="B8" s="44" t="s">
        <v>36</v>
      </c>
      <c r="C8" s="61"/>
      <c r="D8" s="52">
        <v>3</v>
      </c>
      <c r="E8" s="9">
        <f>N7</f>
        <v>162764</v>
      </c>
      <c r="F8" s="9"/>
      <c r="G8" s="9"/>
      <c r="H8" s="9"/>
      <c r="I8" s="9"/>
      <c r="J8" s="9"/>
      <c r="K8" s="9"/>
      <c r="L8" s="9"/>
      <c r="M8" s="9"/>
      <c r="N8" s="9"/>
      <c r="O8" s="9"/>
      <c r="P8" s="9">
        <f>E8</f>
        <v>162764</v>
      </c>
      <c r="Q8" s="9"/>
      <c r="R8" s="9"/>
      <c r="S8" s="9"/>
      <c r="T8" s="9"/>
      <c r="U8" s="9"/>
      <c r="V8" s="9">
        <v>364685</v>
      </c>
      <c r="W8" s="21" t="s">
        <v>8</v>
      </c>
    </row>
    <row r="9" spans="1:23" ht="24.9" customHeight="1" x14ac:dyDescent="0.3">
      <c r="A9" s="32">
        <v>57361</v>
      </c>
      <c r="B9" s="43" t="s">
        <v>37</v>
      </c>
      <c r="C9" s="61">
        <v>45316</v>
      </c>
      <c r="D9" s="52">
        <v>6</v>
      </c>
      <c r="E9" s="9">
        <v>978997</v>
      </c>
      <c r="F9" s="9">
        <v>150000</v>
      </c>
      <c r="G9" s="9">
        <f t="shared" si="0"/>
        <v>828997</v>
      </c>
      <c r="H9" s="10">
        <f>ROUND(G9*H6,0)</f>
        <v>149219</v>
      </c>
      <c r="I9" s="10">
        <f>ROUND(G9+H9,)</f>
        <v>978216</v>
      </c>
      <c r="J9" s="10">
        <f>ROUND(G9*$J$6,)</f>
        <v>8290</v>
      </c>
      <c r="K9" s="10">
        <f>ROUND(G9*$K$6,)</f>
        <v>41450</v>
      </c>
      <c r="L9" s="10">
        <f>ROUND(G9*10%,)</f>
        <v>82900</v>
      </c>
      <c r="M9" s="10">
        <f>ROUND(G9*$M$6,)</f>
        <v>82900</v>
      </c>
      <c r="N9" s="10">
        <f>H9</f>
        <v>149219</v>
      </c>
      <c r="O9" s="10">
        <v>275840</v>
      </c>
      <c r="P9" s="10">
        <f>ROUND(I9-SUM(J9:O9),0)</f>
        <v>337617</v>
      </c>
      <c r="Q9" s="9"/>
      <c r="R9" s="9"/>
      <c r="S9" s="9"/>
      <c r="T9" s="9"/>
      <c r="U9" s="9"/>
      <c r="V9" s="9">
        <v>198000</v>
      </c>
      <c r="W9" s="21" t="s">
        <v>9</v>
      </c>
    </row>
    <row r="10" spans="1:23" ht="24.9" customHeight="1" x14ac:dyDescent="0.3">
      <c r="A10" s="32">
        <v>57361</v>
      </c>
      <c r="B10" s="39" t="s">
        <v>36</v>
      </c>
      <c r="C10" s="61"/>
      <c r="D10" s="52">
        <v>6</v>
      </c>
      <c r="E10" s="9">
        <f>N9</f>
        <v>149219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E10</f>
        <v>149219</v>
      </c>
      <c r="Q10" s="9"/>
      <c r="R10" s="9"/>
      <c r="S10" s="9"/>
      <c r="T10" s="9"/>
      <c r="U10" s="9"/>
      <c r="V10" s="9">
        <v>139617</v>
      </c>
      <c r="W10" s="21" t="s">
        <v>10</v>
      </c>
    </row>
    <row r="11" spans="1:23" ht="24.9" customHeight="1" x14ac:dyDescent="0.3">
      <c r="A11" s="32">
        <v>57361</v>
      </c>
      <c r="B11" s="45"/>
      <c r="C11" s="61"/>
      <c r="D11" s="5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f>I11-SUM(J11:O11)</f>
        <v>0</v>
      </c>
      <c r="Q11" s="9"/>
      <c r="R11" s="9"/>
      <c r="S11" s="9"/>
      <c r="T11" s="9"/>
      <c r="U11" s="9"/>
      <c r="V11" s="9">
        <v>149220</v>
      </c>
      <c r="W11" s="21" t="s">
        <v>11</v>
      </c>
    </row>
    <row r="12" spans="1:23" ht="24.9" customHeight="1" x14ac:dyDescent="0.3">
      <c r="A12" s="32">
        <v>57361</v>
      </c>
      <c r="B12" s="45"/>
      <c r="C12" s="61"/>
      <c r="D12" s="5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f>ROUND(I12-SUM(J12:O12),0)</f>
        <v>0</v>
      </c>
      <c r="Q12" s="9"/>
      <c r="R12" s="9"/>
      <c r="S12" s="9"/>
      <c r="T12" s="9"/>
      <c r="U12" s="9"/>
      <c r="V12" s="9">
        <v>162764</v>
      </c>
      <c r="W12" s="21" t="s">
        <v>12</v>
      </c>
    </row>
    <row r="13" spans="1:23" ht="24.9" customHeight="1" x14ac:dyDescent="0.3">
      <c r="A13" s="9"/>
      <c r="B13" s="46"/>
      <c r="C13" s="60"/>
      <c r="D13" s="5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1"/>
    </row>
    <row r="14" spans="1:23" ht="24.9" customHeight="1" thickBot="1" x14ac:dyDescent="0.35">
      <c r="A14" s="27"/>
      <c r="B14" s="47"/>
      <c r="C14" s="62"/>
      <c r="D14" s="54"/>
      <c r="E14" s="27"/>
      <c r="F14" s="27"/>
      <c r="G14" s="2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4.9" customHeight="1" x14ac:dyDescent="0.3">
      <c r="A15" s="28"/>
      <c r="B15" s="48"/>
      <c r="C15" s="60"/>
      <c r="D15" s="55"/>
      <c r="E15" s="28"/>
      <c r="F15" s="28"/>
      <c r="G15" s="28"/>
      <c r="H15" s="28"/>
      <c r="I15" s="28"/>
      <c r="J15" s="28"/>
      <c r="K15" s="28"/>
      <c r="L15" s="28"/>
      <c r="M15" s="63"/>
      <c r="N15" s="63"/>
      <c r="O15" s="63"/>
      <c r="P15" s="29"/>
      <c r="Q15" s="28"/>
      <c r="R15" s="28"/>
      <c r="S15" s="29"/>
      <c r="T15" s="29"/>
      <c r="U15" s="28"/>
      <c r="V15" s="29"/>
      <c r="W15" s="28"/>
    </row>
    <row r="16" spans="1:23" ht="24.9" customHeight="1" x14ac:dyDescent="0.3">
      <c r="A16" s="9"/>
      <c r="B16" s="46"/>
      <c r="C16" s="60"/>
      <c r="D16" s="5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22"/>
      <c r="T16" s="22"/>
      <c r="U16" s="9"/>
      <c r="V16" s="9"/>
      <c r="W16" s="9"/>
    </row>
    <row r="17" spans="1:23" ht="24.9" customHeight="1" thickBot="1" x14ac:dyDescent="0.35">
      <c r="A17" s="12"/>
      <c r="B17" s="42"/>
      <c r="C17" s="60"/>
      <c r="D17" s="5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3"/>
      <c r="U17" s="12"/>
      <c r="V17" s="23"/>
      <c r="W17" s="12"/>
    </row>
    <row r="20" spans="1:23" ht="24.9" customHeight="1" x14ac:dyDescent="0.3">
      <c r="G20" s="15"/>
      <c r="H20" s="16"/>
      <c r="I20" s="16"/>
      <c r="J20" s="15"/>
    </row>
    <row r="21" spans="1:23" ht="24.9" customHeight="1" x14ac:dyDescent="0.3">
      <c r="G21" s="15"/>
      <c r="H21" s="16"/>
      <c r="I21" s="16"/>
      <c r="J21" s="15"/>
    </row>
    <row r="22" spans="1:23" ht="24.9" customHeight="1" x14ac:dyDescent="0.3">
      <c r="G22" s="15"/>
      <c r="H22" s="16"/>
      <c r="I22" s="16"/>
      <c r="J22" s="15"/>
    </row>
    <row r="23" spans="1:23" ht="24.9" customHeight="1" x14ac:dyDescent="0.3">
      <c r="G23" s="15"/>
      <c r="H23" s="16"/>
      <c r="I23" s="16"/>
      <c r="J23" s="15"/>
    </row>
    <row r="24" spans="1:23" ht="24.9" customHeight="1" x14ac:dyDescent="0.3">
      <c r="G24" s="15"/>
      <c r="H24" s="16"/>
      <c r="I24" s="16"/>
      <c r="J24" s="15"/>
    </row>
    <row r="25" spans="1:23" ht="24.9" customHeight="1" x14ac:dyDescent="0.3">
      <c r="I25" s="18"/>
      <c r="J25" s="19"/>
    </row>
    <row r="26" spans="1:23" ht="24.9" customHeight="1" x14ac:dyDescent="0.3">
      <c r="J26" s="17"/>
    </row>
  </sheetData>
  <mergeCells count="1">
    <mergeCell ref="M15:O15"/>
  </mergeCells>
  <pageMargins left="0.70866141732283472" right="0.70866141732283472" top="0.74803149606299213" bottom="0.74803149606299213" header="0.31496062992125984" footer="0.31496062992125984"/>
  <pageSetup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2024-10-09T06:11:27Z</cp:lastPrinted>
  <dcterms:created xsi:type="dcterms:W3CDTF">2022-06-10T14:11:52Z</dcterms:created>
  <dcterms:modified xsi:type="dcterms:W3CDTF">2025-05-29T17:11:52Z</dcterms:modified>
</cp:coreProperties>
</file>