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esktop\Shahrukh Shaikh\"/>
    </mc:Choice>
  </mc:AlternateContent>
  <xr:revisionPtr revIDLastSave="0" documentId="13_ncr:1_{DF25EE80-5218-4F85-8EE9-6E95346DFC4C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K24" i="1" s="1"/>
  <c r="G23" i="1"/>
  <c r="L23" i="1" s="1"/>
  <c r="G22" i="1"/>
  <c r="M22" i="1" s="1"/>
  <c r="G21" i="1"/>
  <c r="N21" i="1" s="1"/>
  <c r="G20" i="1"/>
  <c r="K20" i="1" s="1"/>
  <c r="M19" i="1"/>
  <c r="L19" i="1"/>
  <c r="G18" i="1"/>
  <c r="M18" i="1" s="1"/>
  <c r="G10" i="1"/>
  <c r="N10" i="1" s="1"/>
  <c r="K10" i="1"/>
  <c r="G12" i="1"/>
  <c r="M12" i="1" s="1"/>
  <c r="G13" i="1"/>
  <c r="J13" i="1" s="1"/>
  <c r="G14" i="1"/>
  <c r="J14" i="1" s="1"/>
  <c r="G15" i="1"/>
  <c r="L15" i="1" s="1"/>
  <c r="G16" i="1"/>
  <c r="K16" i="1" s="1"/>
  <c r="K12" i="1" l="1"/>
  <c r="J20" i="1"/>
  <c r="K15" i="1"/>
  <c r="L20" i="1"/>
  <c r="N18" i="1"/>
  <c r="N24" i="1"/>
  <c r="H23" i="1"/>
  <c r="J23" i="1"/>
  <c r="J24" i="1"/>
  <c r="H22" i="1"/>
  <c r="M20" i="1"/>
  <c r="J22" i="1"/>
  <c r="M23" i="1"/>
  <c r="L24" i="1"/>
  <c r="H18" i="1"/>
  <c r="H21" i="1"/>
  <c r="N20" i="1"/>
  <c r="N22" i="1"/>
  <c r="N23" i="1"/>
  <c r="M24" i="1"/>
  <c r="H24" i="1"/>
  <c r="H20" i="1"/>
  <c r="I20" i="1" s="1"/>
  <c r="N19" i="1"/>
  <c r="J19" i="1"/>
  <c r="H19" i="1"/>
  <c r="I19" i="1" s="1"/>
  <c r="J18" i="1"/>
  <c r="N15" i="1"/>
  <c r="J15" i="1"/>
  <c r="L13" i="1"/>
  <c r="J10" i="1"/>
  <c r="N13" i="1"/>
  <c r="M16" i="1"/>
  <c r="M15" i="1"/>
  <c r="K13" i="1"/>
  <c r="M10" i="1"/>
  <c r="K21" i="1"/>
  <c r="K18" i="1"/>
  <c r="L21" i="1"/>
  <c r="K22" i="1"/>
  <c r="L18" i="1"/>
  <c r="K19" i="1"/>
  <c r="M21" i="1"/>
  <c r="L22" i="1"/>
  <c r="K23" i="1"/>
  <c r="J21" i="1"/>
  <c r="M14" i="1"/>
  <c r="N16" i="1"/>
  <c r="J16" i="1"/>
  <c r="L14" i="1"/>
  <c r="M13" i="1"/>
  <c r="N12" i="1"/>
  <c r="J12" i="1"/>
  <c r="L10" i="1"/>
  <c r="K14" i="1"/>
  <c r="L16" i="1"/>
  <c r="N14" i="1"/>
  <c r="L12" i="1"/>
  <c r="O20" i="1" l="1"/>
  <c r="I24" i="1"/>
  <c r="O24" i="1" s="1"/>
  <c r="I18" i="1"/>
  <c r="O18" i="1" s="1"/>
  <c r="T17" i="1"/>
  <c r="I22" i="1" l="1"/>
  <c r="O22" i="1" s="1"/>
  <c r="I21" i="1"/>
  <c r="O21" i="1" s="1"/>
  <c r="I23" i="1"/>
  <c r="O23" i="1" s="1"/>
  <c r="G17" i="1"/>
  <c r="G25" i="1" l="1"/>
  <c r="I25" i="1" s="1"/>
  <c r="O25" i="1" s="1"/>
  <c r="P7" i="1"/>
  <c r="G8" i="1" l="1"/>
  <c r="L8" i="1" l="1"/>
  <c r="K8" i="1"/>
  <c r="N8" i="1"/>
  <c r="J8" i="1"/>
  <c r="M8" i="1"/>
  <c r="H8" i="1" l="1"/>
  <c r="E9" i="1" l="1"/>
  <c r="H10" i="1"/>
  <c r="I8" i="1"/>
  <c r="O8" i="1" l="1"/>
  <c r="I10" i="1"/>
  <c r="O10" i="1" s="1"/>
  <c r="H12" i="1"/>
  <c r="G9" i="1"/>
  <c r="I12" i="1" l="1"/>
  <c r="O12" i="1" s="1"/>
  <c r="H14" i="1"/>
  <c r="H9" i="1"/>
  <c r="H16" i="1" l="1"/>
  <c r="I16" i="1" s="1"/>
  <c r="O16" i="1" s="1"/>
  <c r="I14" i="1"/>
  <c r="O14" i="1" s="1"/>
  <c r="H13" i="1" l="1"/>
  <c r="H15" i="1" l="1"/>
  <c r="I15" i="1" s="1"/>
  <c r="O15" i="1" s="1"/>
  <c r="I13" i="1"/>
  <c r="O13" i="1" s="1"/>
</calcChain>
</file>

<file path=xl/sharedStrings.xml><?xml version="1.0" encoding="utf-8"?>
<sst xmlns="http://schemas.openxmlformats.org/spreadsheetml/2006/main" count="37" uniqueCount="34">
  <si>
    <t>Amount</t>
  </si>
  <si>
    <t>Final Amount</t>
  </si>
  <si>
    <t>PAYMENT NOTE No.</t>
  </si>
  <si>
    <t>Total Amount Paid</t>
  </si>
  <si>
    <t>UTR</t>
  </si>
  <si>
    <t>08.06.2024</t>
  </si>
  <si>
    <t>Radha Govind Construction</t>
  </si>
  <si>
    <t>TD (10%)</t>
  </si>
  <si>
    <t>15-12-2023 NEFT/AXISP00453272893/RIUP23/3739/RADHA GOVIND CONST/BARB0MANSOO 111246.00</t>
  </si>
  <si>
    <t>GST Release note</t>
  </si>
  <si>
    <t>22-12-2023 NEFT/AXISP00455032161/RIUP23/3663/RADHA GOVIND CONST/BARB0MANSOO 105121.00</t>
  </si>
  <si>
    <t>16-07-2024 NEFT O/W-YESIG41980136415-BARB0MANSOO-RADHA GOVIND CONSTRUCTION-RIUP24/0805 25,570.00</t>
  </si>
  <si>
    <t>20-12-2024 NEFT/AXISP00586781430/RIUP24/0806/RADHA GOVIND CONST/BARB0MANSOO 27060.00</t>
  </si>
  <si>
    <t>PMC_No</t>
  </si>
  <si>
    <t>Subcontractor:</t>
  </si>
  <si>
    <t>State:</t>
  </si>
  <si>
    <t>Uttar Pradesh</t>
  </si>
  <si>
    <t>District:</t>
  </si>
  <si>
    <t>Muzaffarnagar</t>
  </si>
  <si>
    <t>Block:</t>
  </si>
  <si>
    <t xml:space="preserve"> LAKHAN  VILLAGE  ( ROAD RESTORATION WORK)  AT WORK</t>
  </si>
  <si>
    <t xml:space="preserve">  DHOLARI  VILLAGE BALANCE PIPE LINE  ( ROAD RESTORATION WORK) at work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</si>
  <si>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</si>
  <si>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</si>
  <si>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</si>
  <si>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</si>
  <si>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</si>
  <si>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</si>
  <si>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</si>
  <si>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</si>
  <si>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</si>
  <si>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</si>
  <si>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GST_SD_Amount</t>
  </si>
  <si>
    <t>TDS_Payment_Amount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</si>
</sst>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b/>
      <sz val="11"/>
      <color theme="4" tint="-0.249977111117893"/>
      <name val="Comic Sans MS"/>
      <family val="4"/>
    </font>
    <font>
      <b/>
      <sz val="11"/>
      <color theme="1"/>
      <name val="Comic Sans MS"/>
      <family val="4"/>
    </font>
    <font>
      <sz val="11"/>
      <color rgb="FF333333"/>
      <name val="Verdana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14"/>
      <color theme="1"/>
      <name val="Comic Sans MS"/>
      <family val="4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9">
    <xf numFmtId="0" fontId="0" fillId="0" borderId="0" xfId="0"/>
    <xf numFmtId="43" fontId="3" fillId="2" borderId="0" xfId="1" applyNumberFormat="1" applyFont="1" applyFill="1" applyBorder="1" applyAlignment="1">
      <alignment horizontal="center" vertical="center"/>
    </xf>
    <xf numFmtId="14" fontId="3" fillId="2" borderId="4" xfId="0" applyNumberFormat="1" applyFont="1" applyFill="1" applyBorder="1" applyAlignment="1">
      <alignment horizontal="center" vertical="center"/>
    </xf>
    <xf numFmtId="15" fontId="3" fillId="2" borderId="4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43" fontId="5" fillId="2" borderId="7" xfId="1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quotePrefix="1" applyFont="1" applyFill="1" applyBorder="1" applyAlignment="1">
      <alignment horizontal="center" vertical="center"/>
    </xf>
    <xf numFmtId="43" fontId="3" fillId="2" borderId="4" xfId="1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43" fontId="0" fillId="2" borderId="0" xfId="1" applyNumberFormat="1" applyFont="1" applyFill="1" applyBorder="1" applyAlignment="1">
      <alignment horizontal="center" vertical="center"/>
    </xf>
    <xf numFmtId="43" fontId="0" fillId="2" borderId="0" xfId="1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43" fontId="3" fillId="2" borderId="5" xfId="1" applyNumberFormat="1" applyFont="1" applyFill="1" applyBorder="1" applyAlignment="1">
      <alignment horizontal="center" vertical="center"/>
    </xf>
    <xf numFmtId="14" fontId="3" fillId="2" borderId="5" xfId="1" applyNumberFormat="1" applyFont="1" applyFill="1" applyBorder="1" applyAlignment="1">
      <alignment horizontal="center" vertical="center"/>
    </xf>
    <xf numFmtId="9" fontId="3" fillId="2" borderId="5" xfId="1" applyNumberFormat="1" applyFont="1" applyFill="1" applyBorder="1" applyAlignment="1">
      <alignment horizontal="center" vertical="center"/>
    </xf>
    <xf numFmtId="43" fontId="3" fillId="3" borderId="3" xfId="1" applyNumberFormat="1" applyFont="1" applyFill="1" applyBorder="1" applyAlignment="1">
      <alignment horizontal="center" vertical="center"/>
    </xf>
    <xf numFmtId="14" fontId="3" fillId="3" borderId="3" xfId="1" applyNumberFormat="1" applyFont="1" applyFill="1" applyBorder="1" applyAlignment="1">
      <alignment horizontal="center" vertical="center"/>
    </xf>
    <xf numFmtId="9" fontId="3" fillId="3" borderId="3" xfId="1" applyNumberFormat="1" applyFont="1" applyFill="1" applyBorder="1" applyAlignment="1">
      <alignment horizontal="center" vertical="center"/>
    </xf>
    <xf numFmtId="43" fontId="3" fillId="5" borderId="4" xfId="1" applyNumberFormat="1" applyFont="1" applyFill="1" applyBorder="1" applyAlignment="1">
      <alignment horizontal="center" vertical="center"/>
    </xf>
    <xf numFmtId="14" fontId="3" fillId="2" borderId="4" xfId="1" applyNumberFormat="1" applyFont="1" applyFill="1" applyBorder="1" applyAlignment="1">
      <alignment horizontal="center" vertical="center"/>
    </xf>
    <xf numFmtId="43" fontId="3" fillId="3" borderId="4" xfId="1" applyNumberFormat="1" applyFont="1" applyFill="1" applyBorder="1" applyAlignment="1">
      <alignment horizontal="center" vertical="center"/>
    </xf>
    <xf numFmtId="14" fontId="3" fillId="3" borderId="4" xfId="1" applyNumberFormat="1" applyFont="1" applyFill="1" applyBorder="1" applyAlignment="1">
      <alignment horizontal="center" vertical="center"/>
    </xf>
    <xf numFmtId="43" fontId="3" fillId="2" borderId="4" xfId="1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43" fontId="3" fillId="4" borderId="4" xfId="1" applyNumberFormat="1" applyFont="1" applyFill="1" applyBorder="1" applyAlignment="1">
      <alignment horizontal="center" vertical="center"/>
    </xf>
    <xf numFmtId="14" fontId="3" fillId="2" borderId="6" xfId="1" applyNumberFormat="1" applyFont="1" applyFill="1" applyBorder="1" applyAlignment="1">
      <alignment horizontal="center" vertical="center"/>
    </xf>
    <xf numFmtId="43" fontId="3" fillId="2" borderId="6" xfId="1" applyNumberFormat="1" applyFont="1" applyFill="1" applyBorder="1" applyAlignment="1">
      <alignment horizontal="center" vertical="center"/>
    </xf>
    <xf numFmtId="43" fontId="3" fillId="2" borderId="7" xfId="1" applyNumberFormat="1" applyFont="1" applyFill="1" applyBorder="1" applyAlignment="1">
      <alignment horizontal="center" vertical="center"/>
    </xf>
    <xf numFmtId="14" fontId="3" fillId="2" borderId="7" xfId="1" applyNumberFormat="1" applyFont="1" applyFill="1" applyBorder="1" applyAlignment="1">
      <alignment horizontal="center" vertical="center"/>
    </xf>
    <xf numFmtId="43" fontId="5" fillId="2" borderId="4" xfId="1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43" fontId="5" fillId="2" borderId="8" xfId="1" applyNumberFormat="1" applyFont="1" applyFill="1" applyBorder="1" applyAlignment="1">
      <alignment horizontal="center" vertical="center"/>
    </xf>
    <xf numFmtId="43" fontId="5" fillId="2" borderId="0" xfId="1" applyNumberFormat="1" applyFon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3" fontId="0" fillId="2" borderId="0" xfId="0" applyNumberFormat="1" applyFill="1" applyAlignment="1">
      <alignment horizontal="center" vertical="center"/>
    </xf>
    <xf numFmtId="14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43" fontId="8" fillId="2" borderId="0" xfId="1" applyNumberFormat="1" applyFont="1" applyFill="1" applyBorder="1" applyAlignment="1">
      <alignment horizontal="center" vertical="center"/>
    </xf>
    <xf numFmtId="14" fontId="9" fillId="2" borderId="0" xfId="1" applyNumberFormat="1" applyFont="1" applyFill="1" applyBorder="1" applyAlignment="1">
      <alignment horizontal="center" vertical="center"/>
    </xf>
    <xf numFmtId="43" fontId="9" fillId="2" borderId="0" xfId="1" applyNumberFormat="1" applyFont="1" applyFill="1" applyBorder="1" applyAlignment="1">
      <alignment horizontal="center" vertical="center"/>
    </xf>
    <xf numFmtId="43" fontId="10" fillId="2" borderId="0" xfId="1" applyNumberFormat="1" applyFont="1" applyFill="1" applyBorder="1" applyAlignment="1">
      <alignment horizontal="center" vertical="center"/>
    </xf>
    <xf numFmtId="43" fontId="8" fillId="2" borderId="0" xfId="1" applyNumberFormat="1" applyFont="1" applyFill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43" fontId="7" fillId="2" borderId="2" xfId="0" applyNumberFormat="1" applyFont="1" applyFill="1" applyBorder="1" applyAlignment="1">
      <alignment horizontal="left" vertical="center"/>
    </xf>
    <xf numFmtId="0" fontId="2" fillId="2" borderId="7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wrapText="1"/>
    </xf>
    <xf numFmtId="0" fontId="2" fillId="2" borderId="7" xfId="0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4" fontId="11" fillId="2" borderId="7" xfId="1" applyFont="1" applyFill="1" applyBorder="1" applyAlignment="1">
      <alignment horizontal="center" vertical="center"/>
    </xf>
    <xf numFmtId="164" fontId="2" fillId="2" borderId="7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"/>
  <sheetViews>
    <sheetView tabSelected="1" zoomScaleNormal="100" workbookViewId="0">
      <pane ySplit="6" topLeftCell="A7" activePane="bottomLeft" state="frozen"/>
      <selection pane="bottomLeft" activeCell="S5" sqref="S5"/>
    </sheetView>
  </sheetViews>
  <sheetFormatPr defaultColWidth="9" defaultRowHeight="15" x14ac:dyDescent="0.25"/>
  <cols>
    <col min="1" max="1" width="14.5703125" style="14" customWidth="1"/>
    <col min="2" max="2" width="32.42578125" style="45" bestFit="1" customWidth="1"/>
    <col min="3" max="3" width="14.5703125" style="44" bestFit="1" customWidth="1"/>
    <col min="4" max="4" width="29.42578125" style="45" bestFit="1" customWidth="1"/>
    <col min="5" max="5" width="16.7109375" style="45" bestFit="1" customWidth="1"/>
    <col min="6" max="6" width="7.85546875" style="45" bestFit="1" customWidth="1"/>
    <col min="7" max="7" width="21.28515625" style="45" bestFit="1" customWidth="1"/>
    <col min="8" max="8" width="14.42578125" style="16" bestFit="1" customWidth="1"/>
    <col min="9" max="9" width="16.7109375" style="16" bestFit="1" customWidth="1"/>
    <col min="10" max="10" width="13" style="45" bestFit="1" customWidth="1"/>
    <col min="11" max="13" width="14.42578125" style="45" bestFit="1" customWidth="1"/>
    <col min="14" max="14" width="25.5703125" style="45" bestFit="1" customWidth="1"/>
    <col min="15" max="15" width="16.7109375" style="45" bestFit="1" customWidth="1"/>
    <col min="16" max="16" width="10.28515625" style="45" bestFit="1" customWidth="1"/>
    <col min="17" max="17" width="35.7109375" style="45" bestFit="1" customWidth="1"/>
    <col min="18" max="18" width="9" style="45" bestFit="1" customWidth="1"/>
    <col min="19" max="19" width="14.5703125" style="45" bestFit="1" customWidth="1"/>
    <col min="20" max="20" width="16.7109375" style="45" bestFit="1" customWidth="1"/>
    <col min="21" max="21" width="135.42578125" style="45" bestFit="1" customWidth="1"/>
    <col min="22" max="22" width="9" style="45"/>
    <col min="23" max="23" width="12.5703125" style="45" bestFit="1" customWidth="1"/>
    <col min="24" max="16384" width="9" style="45"/>
  </cols>
  <sheetData>
    <row r="1" spans="1:21" ht="18.75" x14ac:dyDescent="0.25">
      <c r="A1" s="62" t="s">
        <v>14</v>
      </c>
      <c r="B1" s="63" t="s">
        <v>6</v>
      </c>
      <c r="C1" s="51"/>
      <c r="D1" s="52"/>
      <c r="E1" s="53"/>
      <c r="F1" s="53"/>
      <c r="G1" s="53"/>
      <c r="H1" s="54"/>
      <c r="I1" s="15"/>
    </row>
    <row r="2" spans="1:21" ht="21" x14ac:dyDescent="0.25">
      <c r="A2" s="62" t="s">
        <v>15</v>
      </c>
      <c r="B2" t="s">
        <v>16</v>
      </c>
      <c r="C2" s="55"/>
      <c r="D2" s="56"/>
      <c r="E2" s="52"/>
      <c r="F2" s="52"/>
      <c r="G2" s="57"/>
      <c r="H2" s="58"/>
      <c r="I2" s="1"/>
      <c r="J2" s="17"/>
      <c r="K2" s="17"/>
      <c r="L2" s="17"/>
      <c r="M2" s="17"/>
      <c r="N2" s="17"/>
      <c r="O2" s="17"/>
      <c r="P2" s="17"/>
      <c r="Q2" s="17"/>
      <c r="R2" s="17"/>
      <c r="S2" s="17"/>
    </row>
    <row r="3" spans="1:21" ht="21.75" thickBot="1" x14ac:dyDescent="0.3">
      <c r="A3" s="62" t="s">
        <v>17</v>
      </c>
      <c r="B3" t="s">
        <v>18</v>
      </c>
      <c r="C3" s="55"/>
      <c r="D3" s="56"/>
      <c r="E3" s="52"/>
      <c r="F3" s="52"/>
      <c r="G3" s="57"/>
      <c r="H3" s="58"/>
      <c r="I3" s="1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1" ht="18.75" thickBot="1" x14ac:dyDescent="0.3">
      <c r="A4" s="62" t="s">
        <v>19</v>
      </c>
      <c r="B4" t="s">
        <v>18</v>
      </c>
      <c r="C4" s="19"/>
      <c r="D4" s="18"/>
      <c r="E4" s="18"/>
      <c r="F4" s="17"/>
      <c r="G4" s="17"/>
      <c r="H4" s="1"/>
      <c r="I4" s="1"/>
      <c r="J4" s="17"/>
      <c r="K4" s="17"/>
      <c r="L4" s="17"/>
      <c r="M4" s="17"/>
      <c r="N4" s="17"/>
      <c r="P4" s="45" t="s">
        <v>5</v>
      </c>
      <c r="Q4" s="17"/>
      <c r="R4" s="20"/>
      <c r="S4" s="20"/>
      <c r="T4" s="20"/>
      <c r="U4" s="20"/>
    </row>
    <row r="5" spans="1:21" ht="45" x14ac:dyDescent="0.25">
      <c r="A5" s="61" t="s">
        <v>13</v>
      </c>
      <c r="B5" s="64" t="s">
        <v>22</v>
      </c>
      <c r="C5" s="65" t="s">
        <v>23</v>
      </c>
      <c r="D5" s="66" t="s">
        <v>24</v>
      </c>
      <c r="E5" s="64" t="s">
        <v>25</v>
      </c>
      <c r="F5" s="64" t="s">
        <v>26</v>
      </c>
      <c r="G5" s="66" t="s">
        <v>27</v>
      </c>
      <c r="H5" s="67" t="s">
        <v>28</v>
      </c>
      <c r="I5" s="68" t="s">
        <v>0</v>
      </c>
      <c r="J5" s="64" t="s">
        <v>29</v>
      </c>
      <c r="K5" s="64" t="s">
        <v>30</v>
      </c>
      <c r="L5" s="4" t="s">
        <v>7</v>
      </c>
      <c r="M5" s="64" t="s">
        <v>31</v>
      </c>
      <c r="N5" s="64" t="s">
        <v>32</v>
      </c>
      <c r="O5" s="4" t="s">
        <v>1</v>
      </c>
      <c r="P5" s="4"/>
      <c r="Q5" s="4" t="s">
        <v>2</v>
      </c>
      <c r="R5" s="4" t="s">
        <v>0</v>
      </c>
      <c r="S5" s="64" t="s">
        <v>33</v>
      </c>
      <c r="T5" s="4" t="s">
        <v>3</v>
      </c>
      <c r="U5" s="4" t="s">
        <v>4</v>
      </c>
    </row>
    <row r="6" spans="1:21" ht="18.75" thickBot="1" x14ac:dyDescent="0.3">
      <c r="B6" s="21"/>
      <c r="C6" s="22"/>
      <c r="D6" s="21"/>
      <c r="E6" s="21"/>
      <c r="F6" s="21"/>
      <c r="G6" s="21"/>
      <c r="H6" s="23">
        <v>0.18</v>
      </c>
      <c r="I6" s="21"/>
      <c r="J6" s="23">
        <v>0.01</v>
      </c>
      <c r="K6" s="23">
        <v>0.05</v>
      </c>
      <c r="L6" s="23">
        <v>0.1</v>
      </c>
      <c r="M6" s="23">
        <v>0.1</v>
      </c>
      <c r="N6" s="23">
        <v>0.18</v>
      </c>
      <c r="O6" s="21"/>
      <c r="P6" s="13"/>
      <c r="Q6" s="21"/>
      <c r="R6" s="21"/>
      <c r="S6" s="23">
        <v>0.02</v>
      </c>
      <c r="T6" s="21"/>
      <c r="U6" s="21"/>
    </row>
    <row r="7" spans="1:21" s="46" customFormat="1" ht="18" x14ac:dyDescent="0.25">
      <c r="A7" s="41"/>
      <c r="B7" s="24"/>
      <c r="C7" s="25"/>
      <c r="D7" s="24"/>
      <c r="E7" s="24"/>
      <c r="F7" s="24"/>
      <c r="G7" s="24"/>
      <c r="H7" s="26"/>
      <c r="I7" s="24"/>
      <c r="J7" s="26"/>
      <c r="K7" s="26"/>
      <c r="L7" s="26"/>
      <c r="M7" s="26"/>
      <c r="N7" s="26"/>
      <c r="O7" s="24"/>
      <c r="P7" s="12">
        <f>A8</f>
        <v>60587</v>
      </c>
      <c r="Q7" s="24"/>
      <c r="R7" s="24"/>
      <c r="S7" s="26"/>
      <c r="T7" s="24"/>
      <c r="U7" s="24"/>
    </row>
    <row r="8" spans="1:21" ht="49.5" x14ac:dyDescent="0.25">
      <c r="A8" s="14">
        <v>60587</v>
      </c>
      <c r="B8" s="8" t="s">
        <v>20</v>
      </c>
      <c r="C8" s="2">
        <v>45265</v>
      </c>
      <c r="D8" s="9">
        <v>2</v>
      </c>
      <c r="E8" s="10">
        <v>150331</v>
      </c>
      <c r="F8" s="10">
        <v>0</v>
      </c>
      <c r="G8" s="10">
        <f>ROUND(E8-F8,0)</f>
        <v>150331</v>
      </c>
      <c r="H8" s="10">
        <f>ROUND(G8*H6,0)</f>
        <v>27060</v>
      </c>
      <c r="I8" s="10">
        <f>G8+H8</f>
        <v>177391</v>
      </c>
      <c r="J8" s="10">
        <f>ROUND(G8*$J$6,)</f>
        <v>1503</v>
      </c>
      <c r="K8" s="10">
        <f>ROUND(G8*$K$6,)</f>
        <v>7517</v>
      </c>
      <c r="L8" s="10">
        <f>ROUND(G8*$L$6,)</f>
        <v>15033</v>
      </c>
      <c r="M8" s="10">
        <f>ROUND(G8*$M$6,)</f>
        <v>15033</v>
      </c>
      <c r="N8" s="10">
        <f>ROUND(G8*$N$6,)</f>
        <v>27060</v>
      </c>
      <c r="O8" s="27">
        <f>ROUND(I8-SUM(J8:N8),0)</f>
        <v>111245</v>
      </c>
      <c r="P8" s="6"/>
      <c r="Q8" s="10"/>
      <c r="R8" s="10"/>
      <c r="S8" s="10"/>
      <c r="T8" s="27">
        <v>111246</v>
      </c>
      <c r="U8" s="40" t="s">
        <v>8</v>
      </c>
    </row>
    <row r="9" spans="1:21" ht="18" x14ac:dyDescent="0.25">
      <c r="A9" s="14">
        <v>60587</v>
      </c>
      <c r="B9" s="8" t="s">
        <v>9</v>
      </c>
      <c r="C9" s="2"/>
      <c r="D9" s="9">
        <v>2</v>
      </c>
      <c r="E9" s="10">
        <f>H8</f>
        <v>27060</v>
      </c>
      <c r="F9" s="10"/>
      <c r="G9" s="10">
        <f t="shared" ref="G9:G16" si="0">ROUND(E9-F9,0)</f>
        <v>27060</v>
      </c>
      <c r="H9" s="10">
        <f t="shared" ref="H9:H16" si="1">ROUND(G9*H7,0)</f>
        <v>0</v>
      </c>
      <c r="I9" s="10"/>
      <c r="J9" s="10"/>
      <c r="K9" s="10"/>
      <c r="L9" s="10"/>
      <c r="M9" s="10"/>
      <c r="N9" s="10"/>
      <c r="O9" s="27">
        <v>27060</v>
      </c>
      <c r="P9" s="6"/>
      <c r="Q9" s="10"/>
      <c r="R9" s="10"/>
      <c r="S9" s="10"/>
      <c r="T9" s="27">
        <v>27060</v>
      </c>
      <c r="U9" s="40" t="s">
        <v>12</v>
      </c>
    </row>
    <row r="10" spans="1:21" ht="18" x14ac:dyDescent="0.25">
      <c r="B10" s="8"/>
      <c r="C10" s="2"/>
      <c r="D10" s="9"/>
      <c r="E10" s="10"/>
      <c r="F10" s="10"/>
      <c r="G10" s="10">
        <f t="shared" si="0"/>
        <v>0</v>
      </c>
      <c r="H10" s="10">
        <f t="shared" si="1"/>
        <v>0</v>
      </c>
      <c r="I10" s="10">
        <f t="shared" ref="I10:I16" si="2">G10+H10</f>
        <v>0</v>
      </c>
      <c r="J10" s="10">
        <f t="shared" ref="J10:J16" si="3">ROUND(G10*$J$6,)</f>
        <v>0</v>
      </c>
      <c r="K10" s="10">
        <f t="shared" ref="K10:K16" si="4">ROUND(G10*$K$6,)</f>
        <v>0</v>
      </c>
      <c r="L10" s="10">
        <f t="shared" ref="L10:L16" si="5">ROUND(G10*$L$6,)</f>
        <v>0</v>
      </c>
      <c r="M10" s="10">
        <f t="shared" ref="M10:M16" si="6">ROUND(G10*$M$6,)</f>
        <v>0</v>
      </c>
      <c r="N10" s="10">
        <f t="shared" ref="N10:N16" si="7">ROUND(G10*$N$6,)</f>
        <v>0</v>
      </c>
      <c r="O10" s="27">
        <f t="shared" ref="O10:O16" si="8">ROUND(I10-SUM(J10:N10),0)</f>
        <v>0</v>
      </c>
      <c r="P10" s="6"/>
      <c r="Q10" s="10"/>
      <c r="R10" s="10"/>
      <c r="S10" s="10"/>
      <c r="T10" s="27"/>
      <c r="U10" s="48"/>
    </row>
    <row r="11" spans="1:21" ht="17.25" customHeight="1" x14ac:dyDescent="0.25">
      <c r="B11" s="8"/>
      <c r="C11" s="2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27"/>
      <c r="P11" s="6"/>
      <c r="Q11" s="10"/>
      <c r="R11" s="10"/>
      <c r="S11" s="10"/>
      <c r="T11" s="10"/>
      <c r="U11" s="48"/>
    </row>
    <row r="12" spans="1:21" ht="18" x14ac:dyDescent="0.25">
      <c r="B12" s="8"/>
      <c r="C12" s="2"/>
      <c r="D12" s="9"/>
      <c r="E12" s="10"/>
      <c r="F12" s="10"/>
      <c r="G12" s="10">
        <f t="shared" si="0"/>
        <v>0</v>
      </c>
      <c r="H12" s="10">
        <f t="shared" si="1"/>
        <v>0</v>
      </c>
      <c r="I12" s="10">
        <f t="shared" si="2"/>
        <v>0</v>
      </c>
      <c r="J12" s="10">
        <f t="shared" si="3"/>
        <v>0</v>
      </c>
      <c r="K12" s="10">
        <f t="shared" si="4"/>
        <v>0</v>
      </c>
      <c r="L12" s="10">
        <f t="shared" si="5"/>
        <v>0</v>
      </c>
      <c r="M12" s="10">
        <f t="shared" si="6"/>
        <v>0</v>
      </c>
      <c r="N12" s="10">
        <f t="shared" si="7"/>
        <v>0</v>
      </c>
      <c r="O12" s="27">
        <f t="shared" si="8"/>
        <v>0</v>
      </c>
      <c r="P12" s="6"/>
      <c r="Q12" s="10"/>
      <c r="R12" s="10"/>
      <c r="S12" s="10"/>
      <c r="T12" s="27"/>
      <c r="U12" s="48"/>
    </row>
    <row r="13" spans="1:21" ht="18" x14ac:dyDescent="0.25">
      <c r="B13" s="8"/>
      <c r="C13" s="3"/>
      <c r="D13" s="9"/>
      <c r="E13" s="10"/>
      <c r="F13" s="10"/>
      <c r="G13" s="10">
        <f t="shared" si="0"/>
        <v>0</v>
      </c>
      <c r="H13" s="10">
        <f t="shared" si="1"/>
        <v>0</v>
      </c>
      <c r="I13" s="10">
        <f t="shared" si="2"/>
        <v>0</v>
      </c>
      <c r="J13" s="10">
        <f t="shared" si="3"/>
        <v>0</v>
      </c>
      <c r="K13" s="10">
        <f t="shared" si="4"/>
        <v>0</v>
      </c>
      <c r="L13" s="10">
        <f t="shared" si="5"/>
        <v>0</v>
      </c>
      <c r="M13" s="10">
        <f t="shared" si="6"/>
        <v>0</v>
      </c>
      <c r="N13" s="10">
        <f t="shared" si="7"/>
        <v>0</v>
      </c>
      <c r="O13" s="27">
        <f t="shared" si="8"/>
        <v>0</v>
      </c>
      <c r="P13" s="6"/>
      <c r="Q13" s="10"/>
      <c r="R13" s="10"/>
      <c r="S13" s="10"/>
      <c r="T13" s="10"/>
      <c r="U13" s="33"/>
    </row>
    <row r="14" spans="1:21" ht="18" x14ac:dyDescent="0.25">
      <c r="B14" s="8"/>
      <c r="C14" s="3"/>
      <c r="D14" s="9"/>
      <c r="E14" s="10"/>
      <c r="F14" s="10"/>
      <c r="G14" s="10">
        <f t="shared" si="0"/>
        <v>0</v>
      </c>
      <c r="H14" s="10">
        <f t="shared" si="1"/>
        <v>0</v>
      </c>
      <c r="I14" s="10">
        <f t="shared" si="2"/>
        <v>0</v>
      </c>
      <c r="J14" s="10">
        <f t="shared" si="3"/>
        <v>0</v>
      </c>
      <c r="K14" s="10">
        <f t="shared" si="4"/>
        <v>0</v>
      </c>
      <c r="L14" s="10">
        <f t="shared" si="5"/>
        <v>0</v>
      </c>
      <c r="M14" s="10">
        <f t="shared" si="6"/>
        <v>0</v>
      </c>
      <c r="N14" s="10">
        <f t="shared" si="7"/>
        <v>0</v>
      </c>
      <c r="O14" s="27">
        <f t="shared" si="8"/>
        <v>0</v>
      </c>
      <c r="P14" s="6"/>
      <c r="Q14" s="10"/>
      <c r="R14" s="10"/>
      <c r="S14" s="10"/>
      <c r="T14" s="10"/>
      <c r="U14" s="48"/>
    </row>
    <row r="15" spans="1:21" ht="18" x14ac:dyDescent="0.25">
      <c r="B15" s="8"/>
      <c r="C15" s="3"/>
      <c r="D15" s="9"/>
      <c r="E15" s="10"/>
      <c r="F15" s="10"/>
      <c r="G15" s="10">
        <f t="shared" si="0"/>
        <v>0</v>
      </c>
      <c r="H15" s="10">
        <f t="shared" si="1"/>
        <v>0</v>
      </c>
      <c r="I15" s="10">
        <f t="shared" si="2"/>
        <v>0</v>
      </c>
      <c r="J15" s="10">
        <f t="shared" si="3"/>
        <v>0</v>
      </c>
      <c r="K15" s="10">
        <f t="shared" si="4"/>
        <v>0</v>
      </c>
      <c r="L15" s="10">
        <f t="shared" si="5"/>
        <v>0</v>
      </c>
      <c r="M15" s="10">
        <f t="shared" si="6"/>
        <v>0</v>
      </c>
      <c r="N15" s="10">
        <f t="shared" si="7"/>
        <v>0</v>
      </c>
      <c r="O15" s="27">
        <f t="shared" si="8"/>
        <v>0</v>
      </c>
      <c r="P15" s="6"/>
      <c r="Q15" s="10"/>
      <c r="R15" s="10"/>
      <c r="S15" s="10"/>
      <c r="T15" s="10"/>
      <c r="U15" s="48"/>
    </row>
    <row r="16" spans="1:21" ht="18" x14ac:dyDescent="0.25">
      <c r="B16" s="8"/>
      <c r="C16" s="28"/>
      <c r="D16" s="9"/>
      <c r="E16" s="10"/>
      <c r="F16" s="10"/>
      <c r="G16" s="10">
        <f t="shared" si="0"/>
        <v>0</v>
      </c>
      <c r="H16" s="10">
        <f t="shared" si="1"/>
        <v>0</v>
      </c>
      <c r="I16" s="10">
        <f t="shared" si="2"/>
        <v>0</v>
      </c>
      <c r="J16" s="10">
        <f t="shared" si="3"/>
        <v>0</v>
      </c>
      <c r="K16" s="10">
        <f t="shared" si="4"/>
        <v>0</v>
      </c>
      <c r="L16" s="10">
        <f t="shared" si="5"/>
        <v>0</v>
      </c>
      <c r="M16" s="10">
        <f t="shared" si="6"/>
        <v>0</v>
      </c>
      <c r="N16" s="10">
        <f t="shared" si="7"/>
        <v>0</v>
      </c>
      <c r="O16" s="27">
        <f t="shared" si="8"/>
        <v>0</v>
      </c>
      <c r="P16" s="6"/>
      <c r="Q16" s="10"/>
      <c r="R16" s="10"/>
      <c r="S16" s="10"/>
      <c r="T16" s="10"/>
      <c r="U16" s="48"/>
    </row>
    <row r="17" spans="1:23" s="46" customFormat="1" ht="18" x14ac:dyDescent="0.25">
      <c r="A17" s="41"/>
      <c r="B17" s="29"/>
      <c r="C17" s="30"/>
      <c r="D17" s="29"/>
      <c r="E17" s="29"/>
      <c r="F17" s="29"/>
      <c r="G17" s="10">
        <f t="shared" ref="G17:G24" si="9">ROUND(E17-F17,0)</f>
        <v>0</v>
      </c>
      <c r="H17" s="29"/>
      <c r="I17" s="29"/>
      <c r="J17" s="29"/>
      <c r="K17" s="29"/>
      <c r="L17" s="29"/>
      <c r="M17" s="29"/>
      <c r="N17" s="29"/>
      <c r="O17" s="29"/>
      <c r="P17" s="7">
        <v>60296</v>
      </c>
      <c r="Q17" s="29"/>
      <c r="R17" s="29"/>
      <c r="S17" s="29"/>
      <c r="T17" s="10">
        <f t="shared" ref="T17" si="10">ROUND(R17-S17,0)</f>
        <v>0</v>
      </c>
      <c r="U17" s="49"/>
    </row>
    <row r="18" spans="1:23" ht="66" x14ac:dyDescent="0.25">
      <c r="A18" s="14">
        <v>60296</v>
      </c>
      <c r="B18" s="31" t="s">
        <v>21</v>
      </c>
      <c r="C18" s="28">
        <v>45265</v>
      </c>
      <c r="D18" s="10">
        <v>1</v>
      </c>
      <c r="E18" s="10">
        <v>142057</v>
      </c>
      <c r="F18" s="10">
        <v>0</v>
      </c>
      <c r="G18" s="10">
        <f t="shared" si="9"/>
        <v>142057</v>
      </c>
      <c r="H18" s="10">
        <f>G18*18%</f>
        <v>25570.26</v>
      </c>
      <c r="I18" s="10">
        <f t="shared" ref="I18:I24" si="11">G18+H18</f>
        <v>167627.26</v>
      </c>
      <c r="J18" s="10">
        <f t="shared" ref="J18:J24" si="12">ROUND(G18*$J$6,)</f>
        <v>1421</v>
      </c>
      <c r="K18" s="10">
        <f t="shared" ref="K18:K24" si="13">ROUND(G18*$K$6,)</f>
        <v>7103</v>
      </c>
      <c r="L18" s="10">
        <f t="shared" ref="L18:L24" si="14">ROUND(G18*$L$6,)</f>
        <v>14206</v>
      </c>
      <c r="M18" s="10">
        <f t="shared" ref="M18:M24" si="15">ROUND(G18*$M$6,)</f>
        <v>14206</v>
      </c>
      <c r="N18" s="10">
        <f t="shared" ref="N18:N24" si="16">ROUND(G18*$N$6,)</f>
        <v>25570</v>
      </c>
      <c r="O18" s="27">
        <f t="shared" ref="O18:O24" si="17">ROUND(I18-SUM(J18:N18),0)</f>
        <v>105121</v>
      </c>
      <c r="P18" s="6"/>
      <c r="Q18" s="10"/>
      <c r="R18" s="10"/>
      <c r="S18" s="10"/>
      <c r="T18" s="27">
        <v>105121</v>
      </c>
      <c r="U18" s="40" t="s">
        <v>10</v>
      </c>
    </row>
    <row r="19" spans="1:23" ht="18" x14ac:dyDescent="0.25">
      <c r="A19" s="14">
        <v>60296</v>
      </c>
      <c r="B19" s="10" t="s">
        <v>9</v>
      </c>
      <c r="C19" s="28"/>
      <c r="D19" s="10">
        <v>1</v>
      </c>
      <c r="E19" s="10">
        <v>25570</v>
      </c>
      <c r="F19" s="10">
        <v>0</v>
      </c>
      <c r="G19" s="10"/>
      <c r="H19" s="10">
        <f t="shared" ref="H19:H24" si="18">G19*18%</f>
        <v>0</v>
      </c>
      <c r="I19" s="10">
        <f t="shared" si="11"/>
        <v>0</v>
      </c>
      <c r="J19" s="10">
        <f t="shared" si="12"/>
        <v>0</v>
      </c>
      <c r="K19" s="10">
        <f t="shared" si="13"/>
        <v>0</v>
      </c>
      <c r="L19" s="10">
        <f t="shared" si="14"/>
        <v>0</v>
      </c>
      <c r="M19" s="10">
        <f t="shared" si="15"/>
        <v>0</v>
      </c>
      <c r="N19" s="10">
        <f t="shared" si="16"/>
        <v>0</v>
      </c>
      <c r="O19" s="27">
        <v>25570</v>
      </c>
      <c r="P19" s="6"/>
      <c r="Q19" s="10"/>
      <c r="R19" s="10"/>
      <c r="S19" s="10"/>
      <c r="T19" s="27">
        <v>25570</v>
      </c>
      <c r="U19" s="40" t="s">
        <v>11</v>
      </c>
    </row>
    <row r="20" spans="1:23" ht="18" x14ac:dyDescent="0.25">
      <c r="B20" s="10"/>
      <c r="C20" s="28"/>
      <c r="D20" s="10"/>
      <c r="E20" s="10"/>
      <c r="F20" s="10">
        <v>0</v>
      </c>
      <c r="G20" s="10">
        <f t="shared" si="9"/>
        <v>0</v>
      </c>
      <c r="H20" s="10">
        <f t="shared" si="18"/>
        <v>0</v>
      </c>
      <c r="I20" s="10">
        <f t="shared" si="11"/>
        <v>0</v>
      </c>
      <c r="J20" s="10">
        <f t="shared" si="12"/>
        <v>0</v>
      </c>
      <c r="K20" s="10">
        <f t="shared" si="13"/>
        <v>0</v>
      </c>
      <c r="L20" s="10">
        <f t="shared" si="14"/>
        <v>0</v>
      </c>
      <c r="M20" s="10">
        <f t="shared" si="15"/>
        <v>0</v>
      </c>
      <c r="N20" s="10">
        <f t="shared" si="16"/>
        <v>0</v>
      </c>
      <c r="O20" s="27">
        <f t="shared" si="17"/>
        <v>0</v>
      </c>
      <c r="P20" s="6"/>
      <c r="Q20" s="10"/>
      <c r="R20" s="10"/>
      <c r="S20" s="10"/>
      <c r="T20" s="27"/>
      <c r="U20" s="48"/>
    </row>
    <row r="21" spans="1:23" ht="18" x14ac:dyDescent="0.25">
      <c r="B21" s="10"/>
      <c r="C21" s="28"/>
      <c r="D21" s="10"/>
      <c r="E21" s="10"/>
      <c r="F21" s="10">
        <v>0</v>
      </c>
      <c r="G21" s="10">
        <f t="shared" si="9"/>
        <v>0</v>
      </c>
      <c r="H21" s="10">
        <f t="shared" si="18"/>
        <v>0</v>
      </c>
      <c r="I21" s="10">
        <f t="shared" si="11"/>
        <v>0</v>
      </c>
      <c r="J21" s="10">
        <f t="shared" si="12"/>
        <v>0</v>
      </c>
      <c r="K21" s="10">
        <f t="shared" si="13"/>
        <v>0</v>
      </c>
      <c r="L21" s="10">
        <f t="shared" si="14"/>
        <v>0</v>
      </c>
      <c r="M21" s="10">
        <f t="shared" si="15"/>
        <v>0</v>
      </c>
      <c r="N21" s="10">
        <f t="shared" si="16"/>
        <v>0</v>
      </c>
      <c r="O21" s="27">
        <f t="shared" si="17"/>
        <v>0</v>
      </c>
      <c r="P21" s="6"/>
      <c r="Q21" s="10"/>
      <c r="R21" s="10"/>
      <c r="S21" s="10"/>
      <c r="T21" s="10"/>
      <c r="U21" s="48"/>
    </row>
    <row r="22" spans="1:23" ht="18" x14ac:dyDescent="0.25">
      <c r="B22" s="8"/>
      <c r="C22" s="3"/>
      <c r="D22" s="9"/>
      <c r="E22" s="10"/>
      <c r="F22" s="10">
        <v>0</v>
      </c>
      <c r="G22" s="10">
        <f t="shared" si="9"/>
        <v>0</v>
      </c>
      <c r="H22" s="10">
        <f t="shared" si="18"/>
        <v>0</v>
      </c>
      <c r="I22" s="10">
        <f t="shared" si="11"/>
        <v>0</v>
      </c>
      <c r="J22" s="10">
        <f t="shared" si="12"/>
        <v>0</v>
      </c>
      <c r="K22" s="10">
        <f t="shared" si="13"/>
        <v>0</v>
      </c>
      <c r="L22" s="10">
        <f t="shared" si="14"/>
        <v>0</v>
      </c>
      <c r="M22" s="10">
        <f t="shared" si="15"/>
        <v>0</v>
      </c>
      <c r="N22" s="10">
        <f t="shared" si="16"/>
        <v>0</v>
      </c>
      <c r="O22" s="27">
        <f t="shared" si="17"/>
        <v>0</v>
      </c>
      <c r="P22" s="6"/>
      <c r="Q22" s="10"/>
      <c r="R22" s="10"/>
      <c r="S22" s="10"/>
      <c r="T22" s="27"/>
      <c r="U22" s="32"/>
    </row>
    <row r="23" spans="1:23" ht="18" x14ac:dyDescent="0.25">
      <c r="B23" s="10"/>
      <c r="C23" s="28"/>
      <c r="D23" s="10"/>
      <c r="E23" s="10"/>
      <c r="F23" s="10">
        <v>0</v>
      </c>
      <c r="G23" s="10">
        <f t="shared" si="9"/>
        <v>0</v>
      </c>
      <c r="H23" s="10">
        <f t="shared" si="18"/>
        <v>0</v>
      </c>
      <c r="I23" s="10">
        <f t="shared" si="11"/>
        <v>0</v>
      </c>
      <c r="J23" s="10">
        <f t="shared" si="12"/>
        <v>0</v>
      </c>
      <c r="K23" s="10">
        <f t="shared" si="13"/>
        <v>0</v>
      </c>
      <c r="L23" s="10">
        <f t="shared" si="14"/>
        <v>0</v>
      </c>
      <c r="M23" s="10">
        <f t="shared" si="15"/>
        <v>0</v>
      </c>
      <c r="N23" s="10">
        <f t="shared" si="16"/>
        <v>0</v>
      </c>
      <c r="O23" s="27">
        <f t="shared" si="17"/>
        <v>0</v>
      </c>
      <c r="P23" s="6"/>
      <c r="Q23" s="10"/>
      <c r="R23" s="10"/>
      <c r="S23" s="10"/>
      <c r="T23" s="10"/>
      <c r="U23" s="48"/>
    </row>
    <row r="24" spans="1:23" ht="18" x14ac:dyDescent="0.25">
      <c r="B24" s="10"/>
      <c r="C24" s="28"/>
      <c r="D24" s="10"/>
      <c r="E24" s="10"/>
      <c r="F24" s="10">
        <v>0</v>
      </c>
      <c r="G24" s="10">
        <f t="shared" si="9"/>
        <v>0</v>
      </c>
      <c r="H24" s="10">
        <f t="shared" si="18"/>
        <v>0</v>
      </c>
      <c r="I24" s="10">
        <f t="shared" si="11"/>
        <v>0</v>
      </c>
      <c r="J24" s="10">
        <f t="shared" si="12"/>
        <v>0</v>
      </c>
      <c r="K24" s="10">
        <f t="shared" si="13"/>
        <v>0</v>
      </c>
      <c r="L24" s="10">
        <f t="shared" si="14"/>
        <v>0</v>
      </c>
      <c r="M24" s="10">
        <f t="shared" si="15"/>
        <v>0</v>
      </c>
      <c r="N24" s="10">
        <f t="shared" si="16"/>
        <v>0</v>
      </c>
      <c r="O24" s="27">
        <f t="shared" si="17"/>
        <v>0</v>
      </c>
      <c r="P24" s="6"/>
      <c r="Q24" s="10"/>
      <c r="R24" s="10"/>
      <c r="S24" s="10"/>
      <c r="T24" s="27"/>
      <c r="U24" s="33"/>
    </row>
    <row r="25" spans="1:23" ht="18" x14ac:dyDescent="0.25">
      <c r="B25" s="10"/>
      <c r="C25" s="3"/>
      <c r="D25" s="10"/>
      <c r="E25" s="10"/>
      <c r="F25" s="10"/>
      <c r="G25" s="10">
        <f>ROUND(E25-F25,0)</f>
        <v>0</v>
      </c>
      <c r="H25" s="10"/>
      <c r="I25" s="10">
        <f>G25+H25</f>
        <v>0</v>
      </c>
      <c r="J25" s="10"/>
      <c r="K25" s="10"/>
      <c r="L25" s="10"/>
      <c r="M25" s="10"/>
      <c r="N25" s="10"/>
      <c r="O25" s="34">
        <f>ROUND(I25-SUM(J25:M25),0)</f>
        <v>0</v>
      </c>
      <c r="P25" s="6"/>
      <c r="Q25" s="10"/>
      <c r="R25" s="10"/>
      <c r="S25" s="10"/>
      <c r="T25" s="27"/>
      <c r="U25" s="32"/>
    </row>
    <row r="26" spans="1:23" ht="18" x14ac:dyDescent="0.25">
      <c r="B26" s="10"/>
      <c r="C26" s="28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6"/>
      <c r="Q26" s="10"/>
      <c r="R26" s="10"/>
      <c r="S26" s="10"/>
      <c r="T26" s="10"/>
      <c r="U26" s="47"/>
    </row>
    <row r="27" spans="1:23" ht="18" x14ac:dyDescent="0.25">
      <c r="B27" s="10"/>
      <c r="C27" s="28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6"/>
      <c r="Q27" s="10"/>
      <c r="R27" s="10"/>
      <c r="S27" s="10"/>
      <c r="T27" s="10"/>
      <c r="U27" s="33"/>
    </row>
    <row r="28" spans="1:23" ht="18" x14ac:dyDescent="0.25">
      <c r="B28" s="11"/>
      <c r="C28" s="2"/>
      <c r="D28" s="11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6"/>
      <c r="Q28" s="10"/>
      <c r="R28" s="10"/>
      <c r="S28" s="10"/>
      <c r="T28" s="10"/>
      <c r="U28" s="33"/>
      <c r="W28" s="50"/>
    </row>
    <row r="29" spans="1:23" ht="18" x14ac:dyDescent="0.25">
      <c r="A29" s="42"/>
      <c r="B29" s="10"/>
      <c r="C29" s="28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</row>
    <row r="30" spans="1:23" ht="18.75" thickBot="1" x14ac:dyDescent="0.3">
      <c r="A30" s="43"/>
      <c r="B30" s="21"/>
      <c r="C30" s="35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</row>
    <row r="31" spans="1:23" ht="18" x14ac:dyDescent="0.25">
      <c r="A31" s="43"/>
      <c r="B31" s="37"/>
      <c r="C31" s="38"/>
      <c r="D31" s="37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37"/>
    </row>
    <row r="32" spans="1:23" ht="18" x14ac:dyDescent="0.25">
      <c r="A32" s="43"/>
      <c r="B32" s="10"/>
      <c r="C32" s="28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 spans="1:21" ht="18" x14ac:dyDescent="0.25">
      <c r="A33" s="43"/>
      <c r="B33" s="10"/>
      <c r="C33" s="28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39"/>
      <c r="R33" s="10"/>
      <c r="S33" s="10"/>
      <c r="T33" s="39"/>
      <c r="U33" s="10"/>
    </row>
    <row r="34" spans="1:21" ht="18.75" thickBot="1" x14ac:dyDescent="0.3">
      <c r="A34" s="43"/>
      <c r="B34" s="21"/>
      <c r="C34" s="22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5.75" thickBot="1" x14ac:dyDescent="0.3"/>
    <row r="36" spans="1:21" ht="16.5" thickBot="1" x14ac:dyDescent="0.3">
      <c r="N36" s="59"/>
      <c r="O36" s="59"/>
      <c r="P36" s="59"/>
    </row>
    <row r="37" spans="1:21" ht="16.5" thickBot="1" x14ac:dyDescent="0.3">
      <c r="N37" s="59"/>
      <c r="O37" s="59"/>
      <c r="P37" s="59"/>
    </row>
    <row r="38" spans="1:21" ht="16.5" thickBot="1" x14ac:dyDescent="0.3">
      <c r="N38" s="59"/>
      <c r="O38" s="60"/>
      <c r="P38" s="59"/>
    </row>
    <row r="39" spans="1:21" ht="16.5" thickBot="1" x14ac:dyDescent="0.3">
      <c r="N39" s="59"/>
      <c r="O39" s="60"/>
      <c r="P39" s="59"/>
    </row>
    <row r="40" spans="1:21" ht="16.5" thickBot="1" x14ac:dyDescent="0.3">
      <c r="N40" s="59"/>
      <c r="O40" s="60"/>
      <c r="P40" s="5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Anish Lcepl</cp:lastModifiedBy>
  <cp:lastPrinted>2022-06-10T14:20:18Z</cp:lastPrinted>
  <dcterms:created xsi:type="dcterms:W3CDTF">2022-06-10T14:11:52Z</dcterms:created>
  <dcterms:modified xsi:type="dcterms:W3CDTF">2025-05-27T10:28:13Z</dcterms:modified>
</cp:coreProperties>
</file>