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839158E9-99A6-4254-93BB-7B3C27C855B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14" i="1"/>
  <c r="N10" i="1"/>
  <c r="N7" i="1"/>
  <c r="G8" i="1" l="1"/>
  <c r="G41" i="1" l="1"/>
  <c r="I41" i="1" s="1"/>
  <c r="S41" i="1"/>
  <c r="J41" i="1" l="1"/>
  <c r="M41" i="1" s="1"/>
  <c r="G10" i="1"/>
  <c r="I10" i="1" s="1"/>
  <c r="J10" i="1" s="1"/>
  <c r="M10" i="1" s="1"/>
  <c r="H8" i="1" l="1"/>
  <c r="K8" i="1"/>
  <c r="J8" i="1"/>
  <c r="S10" i="1"/>
  <c r="L8" i="1" l="1"/>
  <c r="I8" i="1"/>
  <c r="G9" i="1" l="1"/>
  <c r="I9" i="1" s="1"/>
  <c r="M9" i="1" s="1"/>
  <c r="M8" i="1"/>
</calcChain>
</file>

<file path=xl/sharedStrings.xml><?xml version="1.0" encoding="utf-8"?>
<sst xmlns="http://schemas.openxmlformats.org/spreadsheetml/2006/main" count="43" uniqueCount="42">
  <si>
    <t>Amount</t>
  </si>
  <si>
    <t>PAYMENT NOTE No.</t>
  </si>
  <si>
    <t>UTR</t>
  </si>
  <si>
    <t>SD (5%)</t>
  </si>
  <si>
    <t>TDS Amount @ 1% on BASIC AMOUNT</t>
  </si>
  <si>
    <t>Rakesh Biswas</t>
  </si>
  <si>
    <t>14-12-2022 IFT/IFT22348018166/RIUP22/1509/RAKESH BISWAS 49500.00</t>
  </si>
  <si>
    <t>10-01-2023 IFT/IFT23010022808/RIUP22/1822/RAKESH BISWAS 99000.00</t>
  </si>
  <si>
    <t>Badkali Village Pump House work 60%</t>
  </si>
  <si>
    <t>RIUP22/1064</t>
  </si>
  <si>
    <t>20-10-2022 IFT/IFT22293046603/RIUP22/1064/RAKESH BISWAS 99000.00</t>
  </si>
  <si>
    <t>RIUP22/1192</t>
  </si>
  <si>
    <t>05-11-2022 IFT/IFT22309018099/RIUP22/1192/RAKESH BISWAS 148500.00</t>
  </si>
  <si>
    <t>01-10-2022 IFT/IFT22274033095/RIUP22/865/RAKESH BISWAS 49500.00</t>
  </si>
  <si>
    <t>04-10-2022 IFT/IFT22277043031/RIUP22/897/RAKESH BISWAS 49500.00</t>
  </si>
  <si>
    <t>Badhai Kalan Village Pump House work</t>
  </si>
  <si>
    <t>RIUP22/562</t>
  </si>
  <si>
    <t>20-08-2022 IFT/IFT22232019019/RIUP22/562/RAKESH BISWAS 148500.00</t>
  </si>
  <si>
    <t>RIUP22/680</t>
  </si>
  <si>
    <t>03-09-2022 IFT/IFT22246021167/RIUP22/680/RAKESH BISWAS 99000.00</t>
  </si>
  <si>
    <t>RIUP22/780</t>
  </si>
  <si>
    <t>20-09-2022 IFT/IFT22263028061/RIUP22/780/RAKESH BISWAS 49500.00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</si>
  <si>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</si>
  <si>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</si>
  <si>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</si>
  <si>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</si>
  <si>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</si>
  <si>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</si>
  <si>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</si>
  <si>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</si>
  <si>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</si>
  <si>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</si>
  <si>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</si>
  <si>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</si>
  <si>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</si>
  <si>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Total_Amount</t>
  </si>
  <si>
    <t>Subcontractor:</t>
  </si>
  <si>
    <t>State:</t>
  </si>
  <si>
    <t>Uttar Pradesh</t>
  </si>
  <si>
    <t>District:</t>
  </si>
  <si>
    <t>Muzaffarnagar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</si>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</sst>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6"/>
      <color theme="3" tint="0.39997558519241921"/>
      <name val="Calibri Light"/>
      <family val="2"/>
      <scheme val="major"/>
    </font>
    <font>
      <b/>
      <sz val="16"/>
      <color theme="4" tint="-0.24997711111789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3" fillId="2" borderId="3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3" fontId="2" fillId="2" borderId="5" xfId="1" applyNumberFormat="1" applyFont="1" applyFill="1" applyBorder="1" applyAlignment="1">
      <alignment vertical="center"/>
    </xf>
    <xf numFmtId="43" fontId="2" fillId="2" borderId="18" xfId="1" applyNumberFormat="1" applyFont="1" applyFill="1" applyBorder="1" applyAlignment="1">
      <alignment vertical="center"/>
    </xf>
    <xf numFmtId="43" fontId="2" fillId="2" borderId="15" xfId="1" applyNumberFormat="1" applyFont="1" applyFill="1" applyBorder="1" applyAlignment="1">
      <alignment vertical="center"/>
    </xf>
    <xf numFmtId="43" fontId="2" fillId="2" borderId="34" xfId="1" applyNumberFormat="1" applyFont="1" applyFill="1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43" fontId="2" fillId="2" borderId="7" xfId="1" applyNumberFormat="1" applyFont="1" applyFill="1" applyBorder="1" applyAlignment="1">
      <alignment vertical="center"/>
    </xf>
    <xf numFmtId="9" fontId="2" fillId="2" borderId="9" xfId="1" applyNumberFormat="1" applyFont="1" applyFill="1" applyBorder="1" applyAlignment="1">
      <alignment vertical="center"/>
    </xf>
    <xf numFmtId="9" fontId="2" fillId="2" borderId="29" xfId="1" applyNumberFormat="1" applyFont="1" applyFill="1" applyBorder="1" applyAlignment="1">
      <alignment vertical="center"/>
    </xf>
    <xf numFmtId="43" fontId="2" fillId="2" borderId="29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15" fontId="2" fillId="2" borderId="18" xfId="0" applyNumberFormat="1" applyFont="1" applyFill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43" fontId="2" fillId="2" borderId="16" xfId="1" applyNumberFormat="1" applyFont="1" applyFill="1" applyBorder="1" applyAlignment="1">
      <alignment vertical="center"/>
    </xf>
    <xf numFmtId="43" fontId="2" fillId="2" borderId="35" xfId="1" applyNumberFormat="1" applyFont="1" applyFill="1" applyBorder="1" applyAlignment="1">
      <alignment vertical="center"/>
    </xf>
    <xf numFmtId="43" fontId="2" fillId="2" borderId="9" xfId="1" applyNumberFormat="1" applyFont="1" applyFill="1" applyBorder="1" applyAlignment="1">
      <alignment vertical="center"/>
    </xf>
    <xf numFmtId="43" fontId="2" fillId="2" borderId="30" xfId="1" applyNumberFormat="1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43" fontId="2" fillId="2" borderId="11" xfId="1" applyNumberFormat="1" applyFont="1" applyFill="1" applyBorder="1" applyAlignment="1">
      <alignment vertical="center"/>
    </xf>
    <xf numFmtId="43" fontId="2" fillId="2" borderId="21" xfId="1" applyNumberFormat="1" applyFont="1" applyFill="1" applyBorder="1" applyAlignment="1">
      <alignment vertical="center"/>
    </xf>
    <xf numFmtId="15" fontId="2" fillId="2" borderId="20" xfId="0" applyNumberFormat="1" applyFont="1" applyFill="1" applyBorder="1" applyAlignment="1">
      <alignment horizontal="center" vertical="center"/>
    </xf>
    <xf numFmtId="43" fontId="2" fillId="2" borderId="24" xfId="1" applyNumberFormat="1" applyFont="1" applyFill="1" applyBorder="1" applyAlignment="1">
      <alignment vertical="center"/>
    </xf>
    <xf numFmtId="14" fontId="2" fillId="2" borderId="20" xfId="1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 wrapText="1"/>
    </xf>
    <xf numFmtId="43" fontId="2" fillId="2" borderId="17" xfId="1" applyNumberFormat="1" applyFont="1" applyFill="1" applyBorder="1" applyAlignment="1">
      <alignment vertical="center"/>
    </xf>
    <xf numFmtId="43" fontId="2" fillId="2" borderId="20" xfId="1" applyNumberFormat="1" applyFont="1" applyFill="1" applyBorder="1" applyAlignment="1">
      <alignment vertical="center"/>
    </xf>
    <xf numFmtId="43" fontId="2" fillId="2" borderId="14" xfId="1" applyNumberFormat="1" applyFont="1" applyFill="1" applyBorder="1" applyAlignment="1">
      <alignment vertical="center"/>
    </xf>
    <xf numFmtId="43" fontId="2" fillId="2" borderId="26" xfId="1" applyNumberFormat="1" applyFont="1" applyFill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43" fontId="2" fillId="2" borderId="25" xfId="1" applyNumberFormat="1" applyFont="1" applyFill="1" applyBorder="1" applyAlignment="1">
      <alignment horizontal="right" vertical="center"/>
    </xf>
    <xf numFmtId="43" fontId="2" fillId="2" borderId="13" xfId="1" applyNumberFormat="1" applyFont="1" applyFill="1" applyBorder="1" applyAlignment="1">
      <alignment vertical="center"/>
    </xf>
    <xf numFmtId="43" fontId="2" fillId="2" borderId="33" xfId="1" applyNumberFormat="1" applyFont="1" applyFill="1" applyBorder="1" applyAlignment="1">
      <alignment vertical="center"/>
    </xf>
    <xf numFmtId="43" fontId="2" fillId="2" borderId="19" xfId="1" applyNumberFormat="1" applyFont="1" applyFill="1" applyBorder="1" applyAlignment="1">
      <alignment vertical="center"/>
    </xf>
    <xf numFmtId="43" fontId="2" fillId="2" borderId="23" xfId="1" applyNumberFormat="1" applyFont="1" applyFill="1" applyBorder="1" applyAlignment="1">
      <alignment vertical="center"/>
    </xf>
    <xf numFmtId="43" fontId="2" fillId="2" borderId="31" xfId="1" applyNumberFormat="1" applyFont="1" applyFill="1" applyBorder="1" applyAlignment="1">
      <alignment vertical="center"/>
    </xf>
    <xf numFmtId="43" fontId="2" fillId="2" borderId="27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15" fontId="2" fillId="3" borderId="1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3" fontId="2" fillId="3" borderId="15" xfId="1" applyNumberFormat="1" applyFont="1" applyFill="1" applyBorder="1" applyAlignment="1">
      <alignment vertical="center"/>
    </xf>
    <xf numFmtId="43" fontId="2" fillId="3" borderId="11" xfId="1" applyNumberFormat="1" applyFont="1" applyFill="1" applyBorder="1" applyAlignment="1">
      <alignment vertical="center"/>
    </xf>
    <xf numFmtId="43" fontId="2" fillId="3" borderId="35" xfId="1" applyNumberFormat="1" applyFont="1" applyFill="1" applyBorder="1" applyAlignment="1">
      <alignment vertical="center"/>
    </xf>
    <xf numFmtId="43" fontId="2" fillId="3" borderId="4" xfId="1" applyNumberFormat="1" applyFont="1" applyFill="1" applyBorder="1" applyAlignment="1">
      <alignment vertical="center"/>
    </xf>
    <xf numFmtId="43" fontId="2" fillId="3" borderId="7" xfId="1" applyNumberFormat="1" applyFont="1" applyFill="1" applyBorder="1" applyAlignment="1">
      <alignment vertical="center"/>
    </xf>
    <xf numFmtId="43" fontId="2" fillId="3" borderId="9" xfId="1" applyNumberFormat="1" applyFont="1" applyFill="1" applyBorder="1" applyAlignment="1">
      <alignment vertical="center"/>
    </xf>
    <xf numFmtId="43" fontId="2" fillId="3" borderId="21" xfId="1" applyNumberFormat="1" applyFont="1" applyFill="1" applyBorder="1" applyAlignment="1">
      <alignment vertical="center"/>
    </xf>
    <xf numFmtId="43" fontId="2" fillId="3" borderId="29" xfId="1" applyNumberFormat="1" applyFont="1" applyFill="1" applyBorder="1" applyAlignment="1">
      <alignment vertical="center"/>
    </xf>
    <xf numFmtId="43" fontId="2" fillId="3" borderId="30" xfId="1" applyNumberFormat="1" applyFont="1" applyFill="1" applyBorder="1" applyAlignment="1">
      <alignment vertical="center"/>
    </xf>
    <xf numFmtId="43" fontId="2" fillId="3" borderId="6" xfId="1" applyNumberFormat="1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15" fontId="2" fillId="3" borderId="20" xfId="0" applyNumberFormat="1" applyFont="1" applyFill="1" applyBorder="1" applyAlignment="1">
      <alignment horizontal="center" vertical="center"/>
    </xf>
    <xf numFmtId="43" fontId="2" fillId="3" borderId="24" xfId="1" applyNumberFormat="1" applyFont="1" applyFill="1" applyBorder="1" applyAlignment="1">
      <alignment vertical="center"/>
    </xf>
    <xf numFmtId="43" fontId="2" fillId="3" borderId="10" xfId="1" applyNumberFormat="1" applyFont="1" applyFill="1" applyBorder="1" applyAlignment="1">
      <alignment vertical="center"/>
    </xf>
    <xf numFmtId="43" fontId="2" fillId="3" borderId="18" xfId="1" applyNumberFormat="1" applyFont="1" applyFill="1" applyBorder="1" applyAlignment="1">
      <alignment vertical="center"/>
    </xf>
    <xf numFmtId="43" fontId="2" fillId="3" borderId="34" xfId="1" applyNumberFormat="1" applyFont="1" applyFill="1" applyBorder="1" applyAlignment="1">
      <alignment vertical="center"/>
    </xf>
    <xf numFmtId="9" fontId="2" fillId="3" borderId="4" xfId="1" applyNumberFormat="1" applyFont="1" applyFill="1" applyBorder="1" applyAlignment="1">
      <alignment vertical="center"/>
    </xf>
    <xf numFmtId="9" fontId="2" fillId="3" borderId="9" xfId="1" applyNumberFormat="1" applyFont="1" applyFill="1" applyBorder="1" applyAlignment="1">
      <alignment vertical="center"/>
    </xf>
    <xf numFmtId="9" fontId="2" fillId="3" borderId="29" xfId="1" applyNumberFormat="1" applyFont="1" applyFill="1" applyBorder="1" applyAlignment="1">
      <alignment vertical="center"/>
    </xf>
    <xf numFmtId="43" fontId="2" fillId="3" borderId="8" xfId="1" applyNumberFormat="1" applyFont="1" applyFill="1" applyBorder="1" applyAlignment="1">
      <alignment vertical="center"/>
    </xf>
    <xf numFmtId="9" fontId="2" fillId="3" borderId="7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6" fillId="2" borderId="36" xfId="0" applyFont="1" applyFill="1" applyBorder="1" applyAlignment="1">
      <alignment vertical="center"/>
    </xf>
    <xf numFmtId="0" fontId="6" fillId="2" borderId="36" xfId="0" applyFont="1" applyFill="1" applyBorder="1" applyAlignment="1">
      <alignment horizontal="center" vertical="center" wrapText="1"/>
    </xf>
    <xf numFmtId="14" fontId="6" fillId="2" borderId="36" xfId="0" applyNumberFormat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64" fontId="7" fillId="2" borderId="36" xfId="1" applyFont="1" applyFill="1" applyBorder="1" applyAlignment="1">
      <alignment horizontal="center"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zoomScale="70" zoomScaleNormal="70" workbookViewId="0">
      <selection activeCell="B1" sqref="B1"/>
    </sheetView>
  </sheetViews>
  <sheetFormatPr defaultColWidth="9" defaultRowHeight="22.5" customHeight="1" x14ac:dyDescent="0.25"/>
  <cols>
    <col min="1" max="1" width="9.5703125" style="1" bestFit="1" customWidth="1"/>
    <col min="2" max="2" width="50.28515625" style="1" bestFit="1" customWidth="1"/>
    <col min="3" max="3" width="19.5703125" style="1" bestFit="1" customWidth="1"/>
    <col min="4" max="4" width="16.42578125" style="1" customWidth="1"/>
    <col min="5" max="5" width="23.5703125" style="1" customWidth="1"/>
    <col min="6" max="6" width="27.7109375" style="1" customWidth="1"/>
    <col min="7" max="7" width="28.140625" style="1" customWidth="1"/>
    <col min="8" max="8" width="23.28515625" style="7" customWidth="1"/>
    <col min="9" max="9" width="18.140625" style="7" bestFit="1" customWidth="1"/>
    <col min="10" max="10" width="23.5703125" style="1" customWidth="1"/>
    <col min="11" max="11" width="15.7109375" style="1" bestFit="1" customWidth="1"/>
    <col min="12" max="12" width="22.5703125" style="1" customWidth="1"/>
    <col min="13" max="13" width="20.7109375" style="1" bestFit="1" customWidth="1"/>
    <col min="14" max="14" width="11" style="1" bestFit="1" customWidth="1"/>
    <col min="15" max="15" width="32.28515625" style="1" customWidth="1"/>
    <col min="16" max="16" width="21.42578125" style="1" customWidth="1"/>
    <col min="17" max="17" width="30" style="1" customWidth="1"/>
    <col min="18" max="18" width="22.5703125" style="1" customWidth="1"/>
    <col min="19" max="19" width="28.5703125" style="1" bestFit="1" customWidth="1"/>
    <col min="20" max="20" width="100.140625" style="1" bestFit="1" customWidth="1"/>
    <col min="21" max="16384" width="9" style="1"/>
  </cols>
  <sheetData>
    <row r="1" spans="1:20" ht="22.5" customHeight="1" x14ac:dyDescent="0.25">
      <c r="A1" s="91" t="s">
        <v>36</v>
      </c>
      <c r="B1" s="2" t="s">
        <v>5</v>
      </c>
      <c r="E1" s="3"/>
      <c r="F1" s="3"/>
      <c r="G1" s="3"/>
      <c r="H1" s="4"/>
      <c r="I1" s="4"/>
    </row>
    <row r="2" spans="1:20" ht="22.5" customHeight="1" thickBot="1" x14ac:dyDescent="0.3">
      <c r="A2" s="91" t="s">
        <v>37</v>
      </c>
      <c r="B2" t="s">
        <v>38</v>
      </c>
      <c r="C2" s="5"/>
      <c r="D2" s="5"/>
      <c r="G2" s="6"/>
      <c r="I2" s="6"/>
    </row>
    <row r="3" spans="1:20" ht="22.5" customHeight="1" thickBot="1" x14ac:dyDescent="0.3">
      <c r="A3" s="91" t="s">
        <v>39</v>
      </c>
      <c r="B3" t="s">
        <v>40</v>
      </c>
      <c r="C3" s="8"/>
      <c r="D3" s="8"/>
      <c r="E3" s="8"/>
      <c r="H3" s="4"/>
      <c r="I3" s="4"/>
      <c r="P3" s="9"/>
      <c r="Q3" s="9"/>
      <c r="R3" s="9"/>
      <c r="S3" s="9"/>
      <c r="T3" s="9"/>
    </row>
    <row r="4" spans="1:20" ht="22.5" customHeight="1" thickBot="1" x14ac:dyDescent="0.3">
      <c r="A4" s="91" t="s">
        <v>41</v>
      </c>
      <c r="B4" t="s">
        <v>40</v>
      </c>
      <c r="C4" s="8"/>
      <c r="D4" s="8"/>
      <c r="E4" s="8"/>
      <c r="H4" s="4"/>
      <c r="I4" s="4"/>
      <c r="P4" s="9"/>
      <c r="Q4" s="9"/>
      <c r="R4" s="9"/>
      <c r="S4" s="9"/>
      <c r="T4" s="9"/>
    </row>
    <row r="5" spans="1:20" ht="22.5" customHeight="1" thickBot="1" x14ac:dyDescent="0.3">
      <c r="A5" s="86" t="s">
        <v>22</v>
      </c>
      <c r="B5" s="87" t="s">
        <v>23</v>
      </c>
      <c r="C5" s="88" t="s">
        <v>24</v>
      </c>
      <c r="D5" s="89" t="s">
        <v>25</v>
      </c>
      <c r="E5" s="87" t="s">
        <v>26</v>
      </c>
      <c r="F5" s="87" t="s">
        <v>27</v>
      </c>
      <c r="G5" s="89" t="s">
        <v>28</v>
      </c>
      <c r="H5" s="90" t="s">
        <v>29</v>
      </c>
      <c r="I5" s="10" t="s">
        <v>0</v>
      </c>
      <c r="J5" s="87" t="s">
        <v>30</v>
      </c>
      <c r="K5" s="87" t="s">
        <v>31</v>
      </c>
      <c r="L5" s="87" t="s">
        <v>32</v>
      </c>
      <c r="M5" s="87" t="s">
        <v>33</v>
      </c>
      <c r="N5" s="13"/>
      <c r="O5" s="11" t="s">
        <v>1</v>
      </c>
      <c r="P5" s="87" t="s">
        <v>34</v>
      </c>
      <c r="Q5" s="11" t="s">
        <v>4</v>
      </c>
      <c r="R5" s="14" t="s">
        <v>3</v>
      </c>
      <c r="S5" s="87" t="s">
        <v>35</v>
      </c>
      <c r="T5" s="12" t="s">
        <v>2</v>
      </c>
    </row>
    <row r="6" spans="1:20" ht="22.5" customHeight="1" x14ac:dyDescent="0.25">
      <c r="B6" s="15"/>
      <c r="C6" s="16"/>
      <c r="D6" s="16"/>
      <c r="E6" s="17"/>
      <c r="F6" s="18"/>
      <c r="G6" s="18"/>
      <c r="H6" s="19">
        <v>0</v>
      </c>
      <c r="I6" s="20"/>
      <c r="J6" s="21">
        <v>0.01</v>
      </c>
      <c r="K6" s="22">
        <v>0.1</v>
      </c>
      <c r="L6" s="22">
        <v>0.18</v>
      </c>
      <c r="M6" s="23"/>
      <c r="N6" s="13"/>
      <c r="O6" s="24"/>
      <c r="P6" s="25"/>
      <c r="Q6" s="19">
        <v>0.01</v>
      </c>
      <c r="R6" s="26">
        <v>0.05</v>
      </c>
      <c r="S6" s="27"/>
      <c r="T6" s="23"/>
    </row>
    <row r="7" spans="1:20" s="60" customFormat="1" ht="22.5" customHeight="1" x14ac:dyDescent="0.25">
      <c r="B7" s="77"/>
      <c r="C7" s="78"/>
      <c r="D7" s="69"/>
      <c r="E7" s="64"/>
      <c r="F7" s="79"/>
      <c r="G7" s="79"/>
      <c r="H7" s="80"/>
      <c r="I7" s="68"/>
      <c r="J7" s="81"/>
      <c r="K7" s="82"/>
      <c r="L7" s="82"/>
      <c r="M7" s="71"/>
      <c r="N7" s="85">
        <f>A8</f>
        <v>53603</v>
      </c>
      <c r="O7" s="83"/>
      <c r="P7" s="67"/>
      <c r="Q7" s="80"/>
      <c r="R7" s="84"/>
      <c r="S7" s="73"/>
      <c r="T7" s="71"/>
    </row>
    <row r="8" spans="1:20" ht="22.5" customHeight="1" x14ac:dyDescent="0.25">
      <c r="A8" s="1">
        <v>53603</v>
      </c>
      <c r="B8" s="28"/>
      <c r="C8" s="29"/>
      <c r="D8" s="30"/>
      <c r="E8" s="31">
        <v>0</v>
      </c>
      <c r="F8" s="32">
        <v>0</v>
      </c>
      <c r="G8" s="32">
        <f>ROUND(E8-F8,0)</f>
        <v>0</v>
      </c>
      <c r="H8" s="25">
        <f>ROUND(G8*H6,0)</f>
        <v>0</v>
      </c>
      <c r="I8" s="20">
        <f>G8+H8</f>
        <v>0</v>
      </c>
      <c r="J8" s="33">
        <f>G8*$J$6</f>
        <v>0</v>
      </c>
      <c r="K8" s="23">
        <f>G8*$K$6</f>
        <v>0</v>
      </c>
      <c r="L8" s="23">
        <f>H8</f>
        <v>0</v>
      </c>
      <c r="M8" s="23">
        <f>ROUND(I8-SUM(J8:L8),0)</f>
        <v>0</v>
      </c>
      <c r="N8" s="13"/>
      <c r="O8" s="34"/>
      <c r="P8" s="25"/>
      <c r="Q8" s="25"/>
      <c r="R8" s="20"/>
      <c r="S8" s="27">
        <v>49500</v>
      </c>
      <c r="T8" s="35" t="s">
        <v>6</v>
      </c>
    </row>
    <row r="9" spans="1:20" ht="22.5" customHeight="1" x14ac:dyDescent="0.25">
      <c r="A9" s="1">
        <v>53603</v>
      </c>
      <c r="B9" s="28"/>
      <c r="C9" s="29"/>
      <c r="D9" s="36"/>
      <c r="E9" s="31"/>
      <c r="F9" s="32"/>
      <c r="G9" s="32">
        <f>E9-F9</f>
        <v>0</v>
      </c>
      <c r="H9" s="25">
        <v>0</v>
      </c>
      <c r="I9" s="20">
        <f>G9+H9</f>
        <v>0</v>
      </c>
      <c r="J9" s="33">
        <v>0</v>
      </c>
      <c r="K9" s="23">
        <v>0</v>
      </c>
      <c r="L9" s="23">
        <v>0</v>
      </c>
      <c r="M9" s="23">
        <f>ROUND(I9-SUM(J9:L9),0)</f>
        <v>0</v>
      </c>
      <c r="N9" s="13"/>
      <c r="O9" s="34"/>
      <c r="P9" s="25"/>
      <c r="Q9" s="25"/>
      <c r="R9" s="20"/>
      <c r="S9" s="27">
        <v>99000</v>
      </c>
      <c r="T9" s="35" t="s">
        <v>7</v>
      </c>
    </row>
    <row r="10" spans="1:20" s="60" customFormat="1" ht="22.5" customHeight="1" x14ac:dyDescent="0.25">
      <c r="B10" s="61"/>
      <c r="C10" s="62"/>
      <c r="D10" s="63"/>
      <c r="E10" s="64"/>
      <c r="F10" s="65"/>
      <c r="G10" s="66">
        <f>E10-F10</f>
        <v>0</v>
      </c>
      <c r="H10" s="67">
        <v>0</v>
      </c>
      <c r="I10" s="68">
        <f>G10+H10</f>
        <v>0</v>
      </c>
      <c r="J10" s="69">
        <f>J6*I10</f>
        <v>0</v>
      </c>
      <c r="K10" s="70"/>
      <c r="L10" s="70"/>
      <c r="M10" s="71">
        <f>I10-SUM(J10:L10)</f>
        <v>0</v>
      </c>
      <c r="N10" s="85">
        <f>A11</f>
        <v>52888</v>
      </c>
      <c r="O10" s="72"/>
      <c r="P10" s="67"/>
      <c r="Q10" s="67"/>
      <c r="R10" s="68"/>
      <c r="S10" s="73" t="e">
        <f>ROUND(P10-Q10-R10-#REF!,0)</f>
        <v>#REF!</v>
      </c>
      <c r="T10" s="74"/>
    </row>
    <row r="11" spans="1:20" ht="22.5" customHeight="1" x14ac:dyDescent="0.25">
      <c r="A11" s="1">
        <v>52888</v>
      </c>
      <c r="B11" s="28" t="s">
        <v>8</v>
      </c>
      <c r="C11" s="39">
        <v>44900</v>
      </c>
      <c r="D11" s="36">
        <v>2</v>
      </c>
      <c r="E11" s="40">
        <v>222000</v>
      </c>
      <c r="F11" s="37">
        <v>0</v>
      </c>
      <c r="G11" s="32">
        <v>222000</v>
      </c>
      <c r="H11" s="25">
        <v>0</v>
      </c>
      <c r="I11" s="20">
        <v>222000</v>
      </c>
      <c r="J11" s="33">
        <v>2220</v>
      </c>
      <c r="K11" s="23">
        <v>22200</v>
      </c>
      <c r="L11" s="23">
        <v>0</v>
      </c>
      <c r="M11" s="23">
        <v>197580</v>
      </c>
      <c r="N11" s="13"/>
      <c r="O11" s="34" t="s">
        <v>9</v>
      </c>
      <c r="P11" s="25">
        <v>100000</v>
      </c>
      <c r="Q11" s="25">
        <v>1000</v>
      </c>
      <c r="R11" s="20">
        <v>0</v>
      </c>
      <c r="S11" s="27">
        <v>99000</v>
      </c>
      <c r="T11" s="35" t="s">
        <v>10</v>
      </c>
    </row>
    <row r="12" spans="1:20" ht="22.5" customHeight="1" x14ac:dyDescent="0.25">
      <c r="A12" s="1">
        <v>52888</v>
      </c>
      <c r="B12" s="28"/>
      <c r="C12" s="39"/>
      <c r="D12" s="36"/>
      <c r="E12" s="40"/>
      <c r="F12" s="37"/>
      <c r="G12" s="32">
        <v>0</v>
      </c>
      <c r="H12" s="25">
        <v>0</v>
      </c>
      <c r="I12" s="20">
        <v>0</v>
      </c>
      <c r="J12" s="33">
        <v>0</v>
      </c>
      <c r="K12" s="23">
        <v>0</v>
      </c>
      <c r="L12" s="23">
        <v>0</v>
      </c>
      <c r="M12" s="23">
        <v>0</v>
      </c>
      <c r="N12" s="13"/>
      <c r="O12" s="34" t="s">
        <v>11</v>
      </c>
      <c r="P12" s="25">
        <v>150000</v>
      </c>
      <c r="Q12" s="25">
        <v>1500</v>
      </c>
      <c r="R12" s="20">
        <v>0</v>
      </c>
      <c r="S12" s="27">
        <v>148500</v>
      </c>
      <c r="T12" s="35" t="s">
        <v>12</v>
      </c>
    </row>
    <row r="13" spans="1:20" ht="22.5" customHeight="1" x14ac:dyDescent="0.25">
      <c r="B13" s="28"/>
      <c r="C13" s="39"/>
      <c r="D13" s="36"/>
      <c r="E13" s="40"/>
      <c r="F13" s="37"/>
      <c r="G13" s="32"/>
      <c r="H13" s="25"/>
      <c r="I13" s="20"/>
      <c r="J13" s="33"/>
      <c r="K13" s="23"/>
      <c r="L13" s="23"/>
      <c r="M13" s="23"/>
      <c r="N13" s="13"/>
      <c r="O13" s="34"/>
      <c r="P13" s="25"/>
      <c r="Q13" s="25"/>
      <c r="R13" s="20"/>
      <c r="S13" s="27"/>
      <c r="T13" s="35"/>
    </row>
    <row r="14" spans="1:20" s="60" customFormat="1" ht="22.5" customHeight="1" x14ac:dyDescent="0.25">
      <c r="B14" s="61"/>
      <c r="C14" s="75"/>
      <c r="D14" s="63"/>
      <c r="E14" s="76"/>
      <c r="F14" s="65"/>
      <c r="G14" s="66"/>
      <c r="H14" s="67"/>
      <c r="I14" s="68"/>
      <c r="J14" s="69"/>
      <c r="K14" s="71"/>
      <c r="L14" s="71"/>
      <c r="M14" s="71"/>
      <c r="N14" s="85">
        <f>A15</f>
        <v>52647</v>
      </c>
      <c r="O14" s="72"/>
      <c r="P14" s="67"/>
      <c r="Q14" s="67"/>
      <c r="R14" s="68"/>
      <c r="S14" s="73"/>
      <c r="T14" s="74"/>
    </row>
    <row r="15" spans="1:20" ht="22.5" customHeight="1" x14ac:dyDescent="0.25">
      <c r="A15" s="1">
        <v>52647</v>
      </c>
      <c r="B15" s="28"/>
      <c r="C15" s="39"/>
      <c r="D15" s="36"/>
      <c r="E15" s="40"/>
      <c r="F15" s="37"/>
      <c r="G15" s="32"/>
      <c r="H15" s="25"/>
      <c r="I15" s="20"/>
      <c r="J15" s="33"/>
      <c r="K15" s="23"/>
      <c r="L15" s="23"/>
      <c r="M15" s="23"/>
      <c r="N15" s="13"/>
      <c r="O15" s="34"/>
      <c r="P15" s="25"/>
      <c r="Q15" s="25"/>
      <c r="R15" s="20"/>
      <c r="S15" s="27">
        <v>49500</v>
      </c>
      <c r="T15" s="35" t="s">
        <v>13</v>
      </c>
    </row>
    <row r="16" spans="1:20" ht="22.5" customHeight="1" x14ac:dyDescent="0.25">
      <c r="A16" s="1">
        <v>52647</v>
      </c>
      <c r="B16" s="28"/>
      <c r="C16" s="39"/>
      <c r="D16" s="36"/>
      <c r="E16" s="40"/>
      <c r="F16" s="37"/>
      <c r="G16" s="32"/>
      <c r="H16" s="25"/>
      <c r="I16" s="20"/>
      <c r="J16" s="33"/>
      <c r="K16" s="23"/>
      <c r="L16" s="23"/>
      <c r="M16" s="23"/>
      <c r="N16" s="13"/>
      <c r="O16" s="34"/>
      <c r="P16" s="25"/>
      <c r="Q16" s="25"/>
      <c r="R16" s="20"/>
      <c r="S16" s="27">
        <v>49500</v>
      </c>
      <c r="T16" s="35" t="s">
        <v>14</v>
      </c>
    </row>
    <row r="17" spans="1:20" ht="22.5" customHeight="1" x14ac:dyDescent="0.25">
      <c r="B17" s="28"/>
      <c r="C17" s="39"/>
      <c r="D17" s="36"/>
      <c r="E17" s="40"/>
      <c r="F17" s="37"/>
      <c r="G17" s="32"/>
      <c r="H17" s="25"/>
      <c r="I17" s="20"/>
      <c r="J17" s="33"/>
      <c r="K17" s="23"/>
      <c r="L17" s="23"/>
      <c r="M17" s="23"/>
      <c r="N17" s="13"/>
      <c r="O17" s="34"/>
      <c r="P17" s="25"/>
      <c r="Q17" s="25"/>
      <c r="R17" s="20"/>
      <c r="S17" s="27"/>
      <c r="T17" s="35"/>
    </row>
    <row r="18" spans="1:20" ht="22.5" customHeight="1" x14ac:dyDescent="0.25">
      <c r="B18" s="28"/>
      <c r="C18" s="39"/>
      <c r="D18" s="36"/>
      <c r="E18" s="40"/>
      <c r="F18" s="37"/>
      <c r="G18" s="32"/>
      <c r="H18" s="25"/>
      <c r="I18" s="20"/>
      <c r="J18" s="33"/>
      <c r="K18" s="23"/>
      <c r="L18" s="23"/>
      <c r="M18" s="23"/>
      <c r="N18" s="13"/>
      <c r="O18" s="34"/>
      <c r="P18" s="25"/>
      <c r="Q18" s="25"/>
      <c r="R18" s="20"/>
      <c r="S18" s="27"/>
      <c r="T18" s="35"/>
    </row>
    <row r="19" spans="1:20" s="60" customFormat="1" ht="22.5" customHeight="1" x14ac:dyDescent="0.25">
      <c r="B19" s="61"/>
      <c r="C19" s="75"/>
      <c r="D19" s="63"/>
      <c r="E19" s="76"/>
      <c r="F19" s="65"/>
      <c r="G19" s="66"/>
      <c r="H19" s="67"/>
      <c r="I19" s="68"/>
      <c r="J19" s="69"/>
      <c r="K19" s="71"/>
      <c r="L19" s="71"/>
      <c r="M19" s="71"/>
      <c r="N19" s="85">
        <f>A20</f>
        <v>52153</v>
      </c>
      <c r="O19" s="72"/>
      <c r="P19" s="67"/>
      <c r="Q19" s="67"/>
      <c r="R19" s="68"/>
      <c r="S19" s="73"/>
      <c r="T19" s="74"/>
    </row>
    <row r="20" spans="1:20" ht="22.5" customHeight="1" x14ac:dyDescent="0.25">
      <c r="A20" s="1">
        <v>52153</v>
      </c>
      <c r="B20" s="28" t="s">
        <v>15</v>
      </c>
      <c r="C20" s="39">
        <v>44884</v>
      </c>
      <c r="D20" s="36">
        <v>1</v>
      </c>
      <c r="E20" s="40">
        <v>381000</v>
      </c>
      <c r="F20" s="37">
        <v>52171</v>
      </c>
      <c r="G20" s="32">
        <v>328829</v>
      </c>
      <c r="H20" s="25">
        <v>0</v>
      </c>
      <c r="I20" s="20">
        <v>328829</v>
      </c>
      <c r="J20" s="33">
        <v>3288.29</v>
      </c>
      <c r="K20" s="23">
        <v>32882.9</v>
      </c>
      <c r="L20" s="23">
        <v>0</v>
      </c>
      <c r="M20" s="23">
        <v>292658</v>
      </c>
      <c r="N20" s="13"/>
      <c r="O20" s="34" t="s">
        <v>16</v>
      </c>
      <c r="P20" s="25">
        <v>150000</v>
      </c>
      <c r="Q20" s="25">
        <v>1500</v>
      </c>
      <c r="R20" s="20">
        <v>0</v>
      </c>
      <c r="S20" s="27">
        <v>148500</v>
      </c>
      <c r="T20" s="35" t="s">
        <v>17</v>
      </c>
    </row>
    <row r="21" spans="1:20" ht="22.5" customHeight="1" x14ac:dyDescent="0.25">
      <c r="A21" s="1">
        <v>52153</v>
      </c>
      <c r="B21" s="28"/>
      <c r="C21" s="39"/>
      <c r="D21" s="36"/>
      <c r="E21" s="40"/>
      <c r="F21" s="37"/>
      <c r="G21" s="32">
        <v>0</v>
      </c>
      <c r="H21" s="25">
        <v>0</v>
      </c>
      <c r="I21" s="20">
        <v>0</v>
      </c>
      <c r="J21" s="33">
        <v>0</v>
      </c>
      <c r="K21" s="23">
        <v>0</v>
      </c>
      <c r="L21" s="23">
        <v>0</v>
      </c>
      <c r="M21" s="23">
        <v>0</v>
      </c>
      <c r="N21" s="13"/>
      <c r="O21" s="34" t="s">
        <v>18</v>
      </c>
      <c r="P21" s="25">
        <v>100000</v>
      </c>
      <c r="Q21" s="25">
        <v>1000</v>
      </c>
      <c r="R21" s="20">
        <v>0</v>
      </c>
      <c r="S21" s="27">
        <v>99000</v>
      </c>
      <c r="T21" s="35" t="s">
        <v>19</v>
      </c>
    </row>
    <row r="22" spans="1:20" ht="22.5" customHeight="1" x14ac:dyDescent="0.25">
      <c r="A22" s="1">
        <v>52153</v>
      </c>
      <c r="B22" s="28"/>
      <c r="C22" s="39"/>
      <c r="D22" s="36"/>
      <c r="E22" s="40"/>
      <c r="F22" s="37"/>
      <c r="G22" s="32">
        <v>0</v>
      </c>
      <c r="H22" s="25">
        <v>0</v>
      </c>
      <c r="I22" s="20">
        <v>0</v>
      </c>
      <c r="J22" s="33">
        <v>0</v>
      </c>
      <c r="K22" s="23"/>
      <c r="L22" s="23"/>
      <c r="M22" s="23">
        <v>0</v>
      </c>
      <c r="N22" s="13"/>
      <c r="O22" s="34" t="s">
        <v>20</v>
      </c>
      <c r="P22" s="25">
        <v>50000</v>
      </c>
      <c r="Q22" s="25">
        <v>500</v>
      </c>
      <c r="R22" s="20">
        <v>0</v>
      </c>
      <c r="S22" s="27">
        <v>49500</v>
      </c>
      <c r="T22" s="35" t="s">
        <v>21</v>
      </c>
    </row>
    <row r="23" spans="1:20" ht="22.5" customHeight="1" x14ac:dyDescent="0.25">
      <c r="B23" s="28"/>
      <c r="C23" s="39"/>
      <c r="D23" s="36"/>
      <c r="E23" s="40"/>
      <c r="F23" s="37"/>
      <c r="G23" s="32"/>
      <c r="H23" s="25"/>
      <c r="I23" s="20"/>
      <c r="J23" s="33"/>
      <c r="K23" s="23"/>
      <c r="L23" s="23"/>
      <c r="M23" s="23"/>
      <c r="N23" s="13"/>
      <c r="O23" s="34"/>
      <c r="P23" s="25"/>
      <c r="Q23" s="25"/>
      <c r="R23" s="20"/>
      <c r="S23" s="27"/>
      <c r="T23" s="35"/>
    </row>
    <row r="24" spans="1:20" ht="22.5" customHeight="1" x14ac:dyDescent="0.25">
      <c r="B24" s="28"/>
      <c r="C24" s="39"/>
      <c r="D24" s="36"/>
      <c r="E24" s="40"/>
      <c r="F24" s="37"/>
      <c r="G24" s="32"/>
      <c r="H24" s="25"/>
      <c r="I24" s="20"/>
      <c r="J24" s="33"/>
      <c r="K24" s="23"/>
      <c r="L24" s="23"/>
      <c r="M24" s="23"/>
      <c r="N24" s="13"/>
      <c r="O24" s="34"/>
      <c r="P24" s="25"/>
      <c r="Q24" s="25"/>
      <c r="R24" s="20"/>
      <c r="S24" s="27"/>
      <c r="T24" s="35"/>
    </row>
    <row r="25" spans="1:20" ht="22.5" customHeight="1" x14ac:dyDescent="0.25">
      <c r="B25" s="28"/>
      <c r="C25" s="39"/>
      <c r="D25" s="36"/>
      <c r="E25" s="40"/>
      <c r="F25" s="37"/>
      <c r="G25" s="32"/>
      <c r="H25" s="25"/>
      <c r="I25" s="20"/>
      <c r="J25" s="33"/>
      <c r="K25" s="23"/>
      <c r="L25" s="23"/>
      <c r="M25" s="23"/>
      <c r="N25" s="13"/>
      <c r="O25" s="34"/>
      <c r="P25" s="25"/>
      <c r="Q25" s="25"/>
      <c r="R25" s="20"/>
      <c r="S25" s="27"/>
      <c r="T25" s="35"/>
    </row>
    <row r="26" spans="1:20" ht="22.5" customHeight="1" x14ac:dyDescent="0.25">
      <c r="B26" s="28"/>
      <c r="C26" s="39"/>
      <c r="D26" s="36"/>
      <c r="E26" s="40"/>
      <c r="F26" s="37"/>
      <c r="G26" s="32"/>
      <c r="H26" s="25"/>
      <c r="I26" s="20"/>
      <c r="J26" s="33"/>
      <c r="K26" s="23"/>
      <c r="L26" s="23"/>
      <c r="M26" s="23"/>
      <c r="N26" s="13"/>
      <c r="O26" s="34"/>
      <c r="P26" s="25"/>
      <c r="Q26" s="25"/>
      <c r="R26" s="20"/>
      <c r="S26" s="27"/>
      <c r="T26" s="35"/>
    </row>
    <row r="27" spans="1:20" ht="22.5" customHeight="1" x14ac:dyDescent="0.25">
      <c r="B27" s="28"/>
      <c r="C27" s="39"/>
      <c r="D27" s="36"/>
      <c r="E27" s="40"/>
      <c r="F27" s="37"/>
      <c r="G27" s="32"/>
      <c r="H27" s="25"/>
      <c r="I27" s="20"/>
      <c r="J27" s="33"/>
      <c r="K27" s="23"/>
      <c r="L27" s="23"/>
      <c r="M27" s="23"/>
      <c r="N27" s="13"/>
      <c r="O27" s="34"/>
      <c r="P27" s="25"/>
      <c r="Q27" s="25"/>
      <c r="R27" s="20"/>
      <c r="S27" s="27"/>
      <c r="T27" s="35"/>
    </row>
    <row r="28" spans="1:20" ht="22.5" customHeight="1" x14ac:dyDescent="0.25">
      <c r="B28" s="28"/>
      <c r="C28" s="39"/>
      <c r="D28" s="36"/>
      <c r="E28" s="40"/>
      <c r="F28" s="37"/>
      <c r="G28" s="32"/>
      <c r="H28" s="25"/>
      <c r="I28" s="20"/>
      <c r="J28" s="33"/>
      <c r="K28" s="23"/>
      <c r="L28" s="23"/>
      <c r="M28" s="23"/>
      <c r="N28" s="13"/>
      <c r="O28" s="34"/>
      <c r="P28" s="25"/>
      <c r="Q28" s="25"/>
      <c r="R28" s="20"/>
      <c r="S28" s="27"/>
      <c r="T28" s="35"/>
    </row>
    <row r="29" spans="1:20" ht="22.5" customHeight="1" x14ac:dyDescent="0.25">
      <c r="B29" s="28"/>
      <c r="C29" s="39"/>
      <c r="D29" s="36"/>
      <c r="E29" s="40"/>
      <c r="F29" s="37"/>
      <c r="G29" s="32"/>
      <c r="H29" s="25"/>
      <c r="I29" s="20"/>
      <c r="J29" s="33"/>
      <c r="K29" s="23"/>
      <c r="L29" s="23"/>
      <c r="M29" s="23"/>
      <c r="N29" s="13"/>
      <c r="O29" s="34"/>
      <c r="P29" s="25"/>
      <c r="Q29" s="25"/>
      <c r="R29" s="20"/>
      <c r="S29" s="27"/>
      <c r="T29" s="35"/>
    </row>
    <row r="30" spans="1:20" ht="22.5" customHeight="1" x14ac:dyDescent="0.25">
      <c r="B30" s="28"/>
      <c r="C30" s="39"/>
      <c r="D30" s="36"/>
      <c r="E30" s="40"/>
      <c r="F30" s="37"/>
      <c r="G30" s="32"/>
      <c r="H30" s="25"/>
      <c r="I30" s="20"/>
      <c r="J30" s="33"/>
      <c r="K30" s="23"/>
      <c r="L30" s="23"/>
      <c r="M30" s="23"/>
      <c r="N30" s="13"/>
      <c r="O30" s="34"/>
      <c r="P30" s="25"/>
      <c r="Q30" s="25"/>
      <c r="R30" s="20"/>
      <c r="S30" s="27"/>
      <c r="T30" s="35"/>
    </row>
    <row r="31" spans="1:20" ht="22.5" customHeight="1" x14ac:dyDescent="0.25">
      <c r="B31" s="28"/>
      <c r="C31" s="39"/>
      <c r="D31" s="36"/>
      <c r="E31" s="40"/>
      <c r="F31" s="37"/>
      <c r="G31" s="32"/>
      <c r="H31" s="25"/>
      <c r="I31" s="20"/>
      <c r="J31" s="33"/>
      <c r="K31" s="23"/>
      <c r="L31" s="23"/>
      <c r="M31" s="23"/>
      <c r="N31" s="13"/>
      <c r="O31" s="34"/>
      <c r="P31" s="25"/>
      <c r="Q31" s="25"/>
      <c r="R31" s="20"/>
      <c r="S31" s="27"/>
      <c r="T31" s="35"/>
    </row>
    <row r="32" spans="1:20" ht="22.5" customHeight="1" x14ac:dyDescent="0.25">
      <c r="B32" s="28"/>
      <c r="C32" s="39"/>
      <c r="D32" s="36"/>
      <c r="E32" s="40"/>
      <c r="F32" s="37"/>
      <c r="G32" s="32"/>
      <c r="H32" s="25"/>
      <c r="I32" s="20"/>
      <c r="J32" s="33"/>
      <c r="K32" s="23"/>
      <c r="L32" s="23"/>
      <c r="M32" s="23"/>
      <c r="N32" s="13"/>
      <c r="O32" s="34"/>
      <c r="P32" s="25"/>
      <c r="Q32" s="25"/>
      <c r="R32" s="20"/>
      <c r="S32" s="27"/>
      <c r="T32" s="35"/>
    </row>
    <row r="33" spans="1:20" ht="22.5" customHeight="1" x14ac:dyDescent="0.25">
      <c r="B33" s="28"/>
      <c r="C33" s="39"/>
      <c r="D33" s="36"/>
      <c r="E33" s="40"/>
      <c r="F33" s="37"/>
      <c r="G33" s="32"/>
      <c r="H33" s="25"/>
      <c r="I33" s="20"/>
      <c r="J33" s="33"/>
      <c r="K33" s="23"/>
      <c r="L33" s="23"/>
      <c r="M33" s="23"/>
      <c r="N33" s="13"/>
      <c r="O33" s="34"/>
      <c r="P33" s="25"/>
      <c r="Q33" s="25"/>
      <c r="R33" s="20"/>
      <c r="S33" s="27"/>
      <c r="T33" s="35"/>
    </row>
    <row r="34" spans="1:20" ht="22.5" customHeight="1" x14ac:dyDescent="0.25">
      <c r="B34" s="28"/>
      <c r="C34" s="39"/>
      <c r="D34" s="36"/>
      <c r="E34" s="40"/>
      <c r="F34" s="37"/>
      <c r="G34" s="32"/>
      <c r="H34" s="25"/>
      <c r="I34" s="20"/>
      <c r="J34" s="33"/>
      <c r="K34" s="23"/>
      <c r="L34" s="23"/>
      <c r="M34" s="23"/>
      <c r="N34" s="13"/>
      <c r="O34" s="34"/>
      <c r="P34" s="25"/>
      <c r="Q34" s="25"/>
      <c r="R34" s="20"/>
      <c r="S34" s="27"/>
      <c r="T34" s="35"/>
    </row>
    <row r="35" spans="1:20" ht="22.5" customHeight="1" x14ac:dyDescent="0.25">
      <c r="B35" s="28"/>
      <c r="C35" s="39"/>
      <c r="D35" s="36"/>
      <c r="E35" s="40"/>
      <c r="F35" s="37"/>
      <c r="G35" s="32"/>
      <c r="H35" s="25"/>
      <c r="I35" s="20"/>
      <c r="J35" s="33"/>
      <c r="K35" s="23"/>
      <c r="L35" s="23"/>
      <c r="M35" s="23"/>
      <c r="N35" s="13"/>
      <c r="O35" s="34"/>
      <c r="P35" s="25"/>
      <c r="Q35" s="25"/>
      <c r="R35" s="20"/>
      <c r="S35" s="27"/>
      <c r="T35" s="35"/>
    </row>
    <row r="36" spans="1:20" ht="22.5" customHeight="1" x14ac:dyDescent="0.25">
      <c r="B36" s="28"/>
      <c r="C36" s="39"/>
      <c r="D36" s="36"/>
      <c r="E36" s="40"/>
      <c r="F36" s="37"/>
      <c r="G36" s="32"/>
      <c r="H36" s="25"/>
      <c r="I36" s="20"/>
      <c r="J36" s="33"/>
      <c r="K36" s="23"/>
      <c r="L36" s="23"/>
      <c r="M36" s="23"/>
      <c r="N36" s="13"/>
      <c r="O36" s="34"/>
      <c r="P36" s="25"/>
      <c r="Q36" s="25"/>
      <c r="R36" s="20"/>
      <c r="S36" s="27"/>
      <c r="T36" s="35"/>
    </row>
    <row r="37" spans="1:20" ht="22.5" customHeight="1" x14ac:dyDescent="0.25">
      <c r="B37" s="28"/>
      <c r="C37" s="39"/>
      <c r="D37" s="36"/>
      <c r="E37" s="40"/>
      <c r="F37" s="37"/>
      <c r="G37" s="32"/>
      <c r="H37" s="25"/>
      <c r="I37" s="20"/>
      <c r="J37" s="33"/>
      <c r="K37" s="23"/>
      <c r="L37" s="23"/>
      <c r="M37" s="23"/>
      <c r="N37" s="13"/>
      <c r="O37" s="34"/>
      <c r="P37" s="25"/>
      <c r="Q37" s="25"/>
      <c r="R37" s="20"/>
      <c r="S37" s="27"/>
      <c r="T37" s="35"/>
    </row>
    <row r="38" spans="1:20" ht="22.5" customHeight="1" x14ac:dyDescent="0.25">
      <c r="B38" s="28"/>
      <c r="C38" s="39"/>
      <c r="D38" s="36"/>
      <c r="E38" s="40"/>
      <c r="F38" s="37"/>
      <c r="G38" s="32"/>
      <c r="H38" s="25"/>
      <c r="I38" s="20"/>
      <c r="J38" s="33"/>
      <c r="K38" s="23"/>
      <c r="L38" s="23"/>
      <c r="M38" s="23"/>
      <c r="N38" s="13"/>
      <c r="O38" s="34"/>
      <c r="P38" s="25"/>
      <c r="Q38" s="25"/>
      <c r="R38" s="20"/>
      <c r="S38" s="27"/>
      <c r="T38" s="35"/>
    </row>
    <row r="39" spans="1:20" ht="22.5" customHeight="1" x14ac:dyDescent="0.25">
      <c r="B39" s="28"/>
      <c r="C39" s="39"/>
      <c r="D39" s="36"/>
      <c r="E39" s="40"/>
      <c r="F39" s="37"/>
      <c r="G39" s="32"/>
      <c r="H39" s="25"/>
      <c r="I39" s="20"/>
      <c r="J39" s="33"/>
      <c r="K39" s="23"/>
      <c r="L39" s="23"/>
      <c r="M39" s="23"/>
      <c r="N39" s="13"/>
      <c r="O39" s="34"/>
      <c r="P39" s="25"/>
      <c r="Q39" s="25"/>
      <c r="R39" s="20"/>
      <c r="S39" s="27"/>
      <c r="T39" s="35"/>
    </row>
    <row r="40" spans="1:20" ht="22.5" customHeight="1" x14ac:dyDescent="0.25">
      <c r="B40" s="28"/>
      <c r="C40" s="39"/>
      <c r="D40" s="36"/>
      <c r="E40" s="40"/>
      <c r="F40" s="37"/>
      <c r="G40" s="32"/>
      <c r="H40" s="25"/>
      <c r="I40" s="20"/>
      <c r="J40" s="33"/>
      <c r="K40" s="23"/>
      <c r="L40" s="23"/>
      <c r="M40" s="23"/>
      <c r="N40" s="13"/>
      <c r="O40" s="34"/>
      <c r="P40" s="25"/>
      <c r="Q40" s="25"/>
      <c r="R40" s="20"/>
      <c r="S40" s="27"/>
      <c r="T40" s="35"/>
    </row>
    <row r="41" spans="1:20" ht="22.5" customHeight="1" x14ac:dyDescent="0.25">
      <c r="B41" s="28"/>
      <c r="C41" s="41"/>
      <c r="D41" s="36"/>
      <c r="E41" s="40"/>
      <c r="F41" s="37"/>
      <c r="G41" s="32">
        <f>E41-F41</f>
        <v>0</v>
      </c>
      <c r="H41" s="37">
        <v>0</v>
      </c>
      <c r="I41" s="20">
        <f>G41+H41</f>
        <v>0</v>
      </c>
      <c r="J41" s="33">
        <f>J$6*I41</f>
        <v>0</v>
      </c>
      <c r="K41" s="23">
        <v>0</v>
      </c>
      <c r="L41" s="23">
        <v>0</v>
      </c>
      <c r="M41" s="23">
        <f>I41-SUM(J41:L41)</f>
        <v>0</v>
      </c>
      <c r="N41" s="42"/>
      <c r="O41" s="34"/>
      <c r="P41" s="25"/>
      <c r="Q41" s="25"/>
      <c r="R41" s="20"/>
      <c r="S41" s="27" t="e">
        <f>P41-Q41-R41-#REF!</f>
        <v>#REF!</v>
      </c>
      <c r="T41" s="35"/>
    </row>
    <row r="42" spans="1:20" ht="22.5" customHeight="1" x14ac:dyDescent="0.25">
      <c r="B42" s="43"/>
      <c r="C42" s="44"/>
      <c r="D42" s="44"/>
      <c r="E42" s="40"/>
      <c r="F42" s="37"/>
      <c r="G42" s="40"/>
      <c r="H42" s="37"/>
      <c r="I42" s="45"/>
      <c r="J42" s="16"/>
      <c r="K42" s="38"/>
      <c r="L42" s="38"/>
      <c r="M42" s="38"/>
      <c r="N42" s="42"/>
      <c r="O42" s="34"/>
      <c r="P42" s="37"/>
      <c r="Q42" s="37"/>
      <c r="R42" s="37"/>
      <c r="S42" s="46"/>
      <c r="T42" s="47"/>
    </row>
    <row r="43" spans="1:20" ht="22.5" customHeight="1" thickBot="1" x14ac:dyDescent="0.3">
      <c r="B43" s="48"/>
      <c r="C43" s="49"/>
      <c r="D43" s="49"/>
      <c r="E43" s="50"/>
      <c r="F43" s="50"/>
      <c r="G43" s="50"/>
      <c r="H43" s="51"/>
      <c r="I43" s="52"/>
      <c r="J43" s="53"/>
      <c r="K43" s="54"/>
      <c r="L43" s="54"/>
      <c r="M43" s="54"/>
      <c r="N43" s="42"/>
      <c r="O43" s="55"/>
      <c r="P43" s="51"/>
      <c r="Q43" s="51"/>
      <c r="R43" s="51"/>
      <c r="S43" s="56"/>
      <c r="T43" s="54"/>
    </row>
    <row r="44" spans="1:20" ht="22.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0"/>
      <c r="T44" s="25"/>
    </row>
    <row r="45" spans="1:20" ht="22.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0"/>
      <c r="T45" s="37"/>
    </row>
    <row r="46" spans="1:20" ht="22.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57"/>
      <c r="K46" s="57"/>
      <c r="L46" s="57"/>
      <c r="M46" s="57"/>
      <c r="N46" s="57"/>
      <c r="O46" s="57"/>
      <c r="P46" s="57"/>
      <c r="Q46" s="57"/>
      <c r="R46" s="57"/>
      <c r="S46" s="58"/>
      <c r="T46" s="37"/>
    </row>
    <row r="47" spans="1:20" ht="22.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0"/>
      <c r="T47" s="37"/>
    </row>
    <row r="48" spans="1:20" ht="22.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57"/>
      <c r="S48" s="58"/>
      <c r="T48" s="59"/>
    </row>
    <row r="49" spans="1:20" ht="22.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0"/>
      <c r="T49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2025-05-27T07:42:47Z</dcterms:modified>
</cp:coreProperties>
</file>