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ilm\Downloads\Anish\Anish\Royal Buildcom\"/>
    </mc:Choice>
  </mc:AlternateContent>
  <xr:revisionPtr revIDLastSave="0" documentId="13_ncr:1_{4112E9C1-839B-4459-9349-A3E2F11610E8}" xr6:coauthVersionLast="47" xr6:coauthVersionMax="47" xr10:uidLastSave="{00000000-0000-0000-0000-000000000000}"/>
  <bookViews>
    <workbookView xWindow="2685" yWindow="2685" windowWidth="15360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G8" i="1" l="1"/>
  <c r="J8" i="1" l="1"/>
  <c r="K8" i="1"/>
  <c r="H8" i="1"/>
  <c r="I8" i="1" l="1"/>
  <c r="L8" i="1"/>
  <c r="M8" i="1" l="1"/>
  <c r="G11" i="1"/>
  <c r="I11" i="1" s="1"/>
  <c r="J11" i="1" l="1"/>
  <c r="M11" i="1" s="1"/>
  <c r="G10" i="1"/>
  <c r="H10" i="1" s="1"/>
  <c r="I10" i="1" l="1"/>
  <c r="J10" i="1"/>
  <c r="M10" i="1" l="1"/>
</calcChain>
</file>

<file path=xl/sharedStrings.xml><?xml version="1.0" encoding="utf-8"?>
<sst xmlns="http://schemas.openxmlformats.org/spreadsheetml/2006/main" count="36" uniqueCount="34">
  <si>
    <t>Amount</t>
  </si>
  <si>
    <t>PAYMENT NOTE No.</t>
  </si>
  <si>
    <t>UTR</t>
  </si>
  <si>
    <t>SD (5%)</t>
  </si>
  <si>
    <t>Advance paid</t>
  </si>
  <si>
    <t>M/s Royal Buildcon</t>
  </si>
  <si>
    <t xml:space="preserve">Bhamela village -Pump house work  </t>
  </si>
  <si>
    <t>28-02-2023 NEFT/AXISP00366188519/RIUP22/2320/ROYAL BUILDCON 290646.00</t>
  </si>
  <si>
    <t>30-03-2023 NEFT/AXISP00376411978/RIUP22/2752/ROYAL BUILDCON 58783.00</t>
  </si>
  <si>
    <t>GST Release Note</t>
  </si>
  <si>
    <t xml:space="preserve">Nagla Pathola village -Pump house work  </t>
  </si>
  <si>
    <t>30-03-2023 NEFT/AXISP00376411979/RIUP22/2753/ROYAL BUILDCON 58783.00</t>
  </si>
  <si>
    <t>28-02-2023 NEFT/AXISP00366188520/RIUP22/2321/ROYAL BUILDCON 290646.00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</si>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</sst>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5" fontId="3" fillId="2" borderId="14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9" fontId="3" fillId="2" borderId="25" xfId="1" applyNumberFormat="1" applyFont="1" applyFill="1" applyBorder="1" applyAlignment="1">
      <alignment vertical="center"/>
    </xf>
    <xf numFmtId="164" fontId="3" fillId="2" borderId="25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13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164" fontId="3" fillId="2" borderId="26" xfId="1" applyNumberFormat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164" fontId="3" fillId="2" borderId="16" xfId="1" applyNumberFormat="1" applyFont="1" applyFill="1" applyBorder="1" applyAlignment="1">
      <alignment vertical="center"/>
    </xf>
    <xf numFmtId="164" fontId="3" fillId="2" borderId="20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164" fontId="3" fillId="2" borderId="11" xfId="1" applyNumberFormat="1" applyFont="1" applyFill="1" applyBorder="1" applyAlignment="1">
      <alignment vertical="center"/>
    </xf>
    <xf numFmtId="164" fontId="3" fillId="2" borderId="17" xfId="1" applyNumberFormat="1" applyFont="1" applyFill="1" applyBorder="1" applyAlignment="1">
      <alignment vertical="center"/>
    </xf>
    <xf numFmtId="164" fontId="3" fillId="2" borderId="22" xfId="1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164" fontId="3" fillId="2" borderId="21" xfId="1" applyNumberFormat="1" applyFont="1" applyFill="1" applyBorder="1" applyAlignment="1">
      <alignment horizontal="right" vertical="center"/>
    </xf>
    <xf numFmtId="164" fontId="3" fillId="2" borderId="10" xfId="1" applyNumberFormat="1" applyFont="1" applyFill="1" applyBorder="1" applyAlignment="1">
      <alignment vertical="center"/>
    </xf>
    <xf numFmtId="164" fontId="3" fillId="2" borderId="28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164" fontId="3" fillId="2" borderId="19" xfId="1" applyNumberFormat="1" applyFont="1" applyFill="1" applyBorder="1" applyAlignment="1">
      <alignment vertical="center"/>
    </xf>
    <xf numFmtId="164" fontId="3" fillId="2" borderId="27" xfId="1" applyNumberFormat="1" applyFont="1" applyFill="1" applyBorder="1" applyAlignment="1">
      <alignment vertical="center"/>
    </xf>
    <xf numFmtId="164" fontId="3" fillId="2" borderId="23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6" xfId="1" applyNumberFormat="1" applyFont="1" applyFill="1" applyBorder="1" applyAlignment="1">
      <alignment vertical="center"/>
    </xf>
    <xf numFmtId="164" fontId="3" fillId="2" borderId="29" xfId="1" applyNumberFormat="1" applyFont="1" applyFill="1" applyBorder="1" applyAlignment="1">
      <alignment vertical="center"/>
    </xf>
    <xf numFmtId="164" fontId="3" fillId="2" borderId="30" xfId="1" applyNumberFormat="1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164" fontId="3" fillId="2" borderId="31" xfId="1" applyNumberFormat="1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vertical="center"/>
    </xf>
    <xf numFmtId="164" fontId="5" fillId="2" borderId="4" xfId="1" applyNumberFormat="1" applyFont="1" applyFill="1" applyBorder="1" applyAlignment="1">
      <alignment vertical="center"/>
    </xf>
    <xf numFmtId="15" fontId="3" fillId="2" borderId="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5" fontId="3" fillId="3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64" fontId="3" fillId="3" borderId="12" xfId="1" applyNumberFormat="1" applyFont="1" applyFill="1" applyBorder="1" applyAlignment="1">
      <alignment vertical="center"/>
    </xf>
    <xf numFmtId="164" fontId="3" fillId="3" borderId="9" xfId="1" applyNumberFormat="1" applyFont="1" applyFill="1" applyBorder="1" applyAlignment="1">
      <alignment vertical="center"/>
    </xf>
    <xf numFmtId="164" fontId="3" fillId="3" borderId="11" xfId="1" applyNumberFormat="1" applyFont="1" applyFill="1" applyBorder="1" applyAlignment="1">
      <alignment vertical="center"/>
    </xf>
    <xf numFmtId="164" fontId="3" fillId="3" borderId="8" xfId="1" applyNumberFormat="1" applyFont="1" applyFill="1" applyBorder="1" applyAlignment="1">
      <alignment vertical="center"/>
    </xf>
    <xf numFmtId="164" fontId="3" fillId="3" borderId="25" xfId="1" applyNumberFormat="1" applyFont="1" applyFill="1" applyBorder="1" applyAlignment="1">
      <alignment vertical="center"/>
    </xf>
    <xf numFmtId="164" fontId="3" fillId="3" borderId="26" xfId="1" applyNumberFormat="1" applyFont="1" applyFill="1" applyBorder="1" applyAlignment="1">
      <alignment vertical="center"/>
    </xf>
    <xf numFmtId="164" fontId="3" fillId="3" borderId="4" xfId="1" applyNumberFormat="1" applyFont="1" applyFill="1" applyBorder="1" applyAlignment="1">
      <alignment vertical="center"/>
    </xf>
    <xf numFmtId="164" fontId="3" fillId="3" borderId="6" xfId="1" applyNumberFormat="1" applyFont="1" applyFill="1" applyBorder="1" applyAlignment="1">
      <alignment vertical="center"/>
    </xf>
    <xf numFmtId="164" fontId="3" fillId="3" borderId="5" xfId="1" applyNumberFormat="1" applyFont="1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164" fontId="3" fillId="3" borderId="14" xfId="1" applyNumberFormat="1" applyFont="1" applyFill="1" applyBorder="1" applyAlignment="1">
      <alignment vertical="center"/>
    </xf>
    <xf numFmtId="164" fontId="3" fillId="3" borderId="30" xfId="1" applyNumberFormat="1" applyFont="1" applyFill="1" applyBorder="1" applyAlignment="1">
      <alignment vertical="center"/>
    </xf>
    <xf numFmtId="164" fontId="3" fillId="3" borderId="29" xfId="1" applyNumberFormat="1" applyFont="1" applyFill="1" applyBorder="1" applyAlignment="1">
      <alignment vertical="center"/>
    </xf>
    <xf numFmtId="9" fontId="3" fillId="3" borderId="8" xfId="1" applyNumberFormat="1" applyFont="1" applyFill="1" applyBorder="1" applyAlignment="1">
      <alignment vertical="center"/>
    </xf>
    <xf numFmtId="9" fontId="3" fillId="3" borderId="25" xfId="1" applyNumberFormat="1" applyFont="1" applyFill="1" applyBorder="1" applyAlignment="1">
      <alignment vertical="center"/>
    </xf>
    <xf numFmtId="164" fontId="3" fillId="3" borderId="7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9" fontId="3" fillId="3" borderId="6" xfId="1" applyNumberFormat="1" applyFont="1" applyFill="1" applyBorder="1" applyAlignment="1">
      <alignment vertical="center"/>
    </xf>
    <xf numFmtId="0" fontId="0" fillId="0" borderId="0" xfId="0" applyFont="1"/>
    <xf numFmtId="0" fontId="6" fillId="2" borderId="32" xfId="0" applyFont="1" applyFill="1" applyBorder="1" applyAlignment="1">
      <alignment horizontal="center" vertical="center" wrapText="1"/>
    </xf>
    <xf numFmtId="14" fontId="6" fillId="2" borderId="32" xfId="0" applyNumberFormat="1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64" fontId="7" fillId="2" borderId="32" xfId="2" applyNumberFormat="1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 wrapText="1"/>
    </xf>
    <xf numFmtId="164" fontId="3" fillId="2" borderId="12" xfId="1" applyNumberFormat="1" applyFont="1" applyFill="1" applyBorder="1" applyAlignment="1">
      <alignment vertical="center"/>
    </xf>
    <xf numFmtId="0" fontId="3" fillId="2" borderId="29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0" fontId="6" fillId="0" borderId="9" xfId="0" applyFont="1" applyBorder="1"/>
    <xf numFmtId="0" fontId="6" fillId="2" borderId="9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6" fillId="2" borderId="32" xfId="0" applyFont="1" applyFill="1" applyBorder="1" applyAlignment="1">
      <alignment horizontal="center" vertical="center" wrapText="1"/>
    </xf>
    <xf numFmtId="164" fontId="6" fillId="2" borderId="32" xfId="2" applyNumberFormat="1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</cellXfs>
  <cellStyles count="3">
    <cellStyle name="Comma" xfId="1" builtinId="3"/>
    <cellStyle name="Comma 2" xfId="2" xr:uid="{00000000-0005-0000-0000-00002F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4"/>
  <sheetViews>
    <sheetView tabSelected="1" topLeftCell="A2" zoomScale="85" zoomScaleNormal="85" workbookViewId="0">
      <selection activeCell="N1" sqref="N1:N1048576"/>
    </sheetView>
  </sheetViews>
  <sheetFormatPr defaultColWidth="9" defaultRowHeight="15" x14ac:dyDescent="0.25"/>
  <cols>
    <col min="1" max="1" width="9" style="89"/>
    <col min="2" max="2" width="30" style="7" customWidth="1"/>
    <col min="3" max="3" width="13.42578125" style="7" bestFit="1" customWidth="1"/>
    <col min="4" max="4" width="11.5703125" style="7" bestFit="1" customWidth="1"/>
    <col min="5" max="5" width="13.28515625" style="7" bestFit="1" customWidth="1"/>
    <col min="6" max="7" width="13.28515625" style="7" customWidth="1"/>
    <col min="8" max="8" width="14.7109375" style="45" customWidth="1"/>
    <col min="9" max="9" width="12.85546875" style="45" bestFit="1" customWidth="1"/>
    <col min="10" max="10" width="10.7109375" style="7" bestFit="1" customWidth="1"/>
    <col min="11" max="11" width="10.42578125" style="7" bestFit="1" customWidth="1"/>
    <col min="12" max="13" width="14.85546875" style="7" customWidth="1"/>
    <col min="14" max="14" width="21.7109375" style="7" bestFit="1" customWidth="1"/>
    <col min="15" max="15" width="12.7109375" style="7" bestFit="1" customWidth="1"/>
    <col min="16" max="16" width="14.5703125" style="7" bestFit="1" customWidth="1"/>
    <col min="17" max="18" width="14.5703125" style="7" customWidth="1"/>
    <col min="19" max="19" width="14" style="7" customWidth="1"/>
    <col min="20" max="20" width="72.42578125" style="7" bestFit="1" customWidth="1"/>
    <col min="21" max="16384" width="9" style="7"/>
  </cols>
  <sheetData>
    <row r="1" spans="1:20" ht="21" x14ac:dyDescent="0.25">
      <c r="A1" s="87" t="s">
        <v>13</v>
      </c>
      <c r="B1" s="10" t="s">
        <v>5</v>
      </c>
      <c r="E1" s="8"/>
      <c r="F1" s="8"/>
      <c r="G1" s="8"/>
      <c r="H1" s="9"/>
      <c r="I1" s="9"/>
    </row>
    <row r="2" spans="1:20" ht="21" x14ac:dyDescent="0.25">
      <c r="A2" s="87" t="s">
        <v>14</v>
      </c>
      <c r="B2" s="76" t="s">
        <v>17</v>
      </c>
      <c r="C2" s="10"/>
      <c r="D2" s="10"/>
      <c r="H2" s="49"/>
      <c r="I2" s="51"/>
      <c r="J2" s="11"/>
      <c r="K2" s="11"/>
      <c r="L2" s="11"/>
      <c r="M2" s="11"/>
      <c r="N2" s="12"/>
      <c r="O2" s="11"/>
      <c r="P2" s="11"/>
      <c r="Q2" s="11"/>
      <c r="R2" s="11"/>
      <c r="S2" s="13"/>
      <c r="T2" s="13"/>
    </row>
    <row r="3" spans="1:20" ht="21.75" thickBot="1" x14ac:dyDescent="0.3">
      <c r="A3" s="87" t="s">
        <v>15</v>
      </c>
      <c r="B3" s="76" t="s">
        <v>18</v>
      </c>
      <c r="C3" s="10"/>
      <c r="D3" s="10"/>
      <c r="H3" s="49"/>
      <c r="I3" s="51"/>
      <c r="J3" s="11"/>
      <c r="K3" s="11"/>
      <c r="L3" s="11"/>
      <c r="M3" s="11"/>
      <c r="N3" s="12"/>
      <c r="O3" s="11"/>
      <c r="P3" s="11"/>
      <c r="Q3" s="11"/>
      <c r="R3" s="11"/>
      <c r="S3" s="13"/>
      <c r="T3" s="13"/>
    </row>
    <row r="4" spans="1:20" ht="15.75" thickBot="1" x14ac:dyDescent="0.3">
      <c r="A4" s="87" t="s">
        <v>16</v>
      </c>
      <c r="B4" s="76" t="s">
        <v>18</v>
      </c>
      <c r="C4" s="14"/>
      <c r="D4" s="14"/>
      <c r="E4" s="14"/>
      <c r="F4" s="11"/>
      <c r="G4" s="11"/>
      <c r="H4" s="15"/>
      <c r="I4" s="15"/>
      <c r="J4" s="11"/>
      <c r="K4" s="11"/>
      <c r="L4" s="13"/>
      <c r="M4" s="13"/>
      <c r="N4" s="12"/>
      <c r="O4" s="16"/>
      <c r="P4" s="16"/>
      <c r="Q4" s="16"/>
      <c r="R4" s="16"/>
      <c r="S4" s="16"/>
      <c r="T4" s="16"/>
    </row>
    <row r="5" spans="1:20" ht="52.5" customHeight="1" thickBot="1" x14ac:dyDescent="0.3">
      <c r="A5" s="88" t="s">
        <v>19</v>
      </c>
      <c r="B5" s="81" t="s">
        <v>20</v>
      </c>
      <c r="C5" s="78" t="s">
        <v>21</v>
      </c>
      <c r="D5" s="79" t="s">
        <v>22</v>
      </c>
      <c r="E5" s="77" t="s">
        <v>23</v>
      </c>
      <c r="F5" s="77" t="s">
        <v>24</v>
      </c>
      <c r="G5" s="79" t="s">
        <v>25</v>
      </c>
      <c r="H5" s="80" t="s">
        <v>26</v>
      </c>
      <c r="I5" s="92" t="s">
        <v>0</v>
      </c>
      <c r="J5" s="91" t="s">
        <v>27</v>
      </c>
      <c r="K5" s="91" t="s">
        <v>28</v>
      </c>
      <c r="L5" s="93" t="s">
        <v>29</v>
      </c>
      <c r="M5" s="93" t="s">
        <v>30</v>
      </c>
      <c r="N5" s="2" t="s">
        <v>1</v>
      </c>
      <c r="O5" s="94" t="s">
        <v>31</v>
      </c>
      <c r="P5" s="94" t="s">
        <v>32</v>
      </c>
      <c r="Q5" s="1" t="s">
        <v>3</v>
      </c>
      <c r="R5" s="2" t="s">
        <v>4</v>
      </c>
      <c r="S5" s="95" t="s">
        <v>33</v>
      </c>
      <c r="T5" s="6" t="s">
        <v>2</v>
      </c>
    </row>
    <row r="6" spans="1:20" x14ac:dyDescent="0.25">
      <c r="B6" s="82"/>
      <c r="C6" s="17"/>
      <c r="D6" s="17"/>
      <c r="E6" s="50"/>
      <c r="F6" s="48"/>
      <c r="G6" s="47"/>
      <c r="H6" s="19"/>
      <c r="I6" s="28"/>
      <c r="J6" s="20">
        <v>0.01</v>
      </c>
      <c r="K6" s="21">
        <v>0.1</v>
      </c>
      <c r="L6" s="22"/>
      <c r="M6" s="22"/>
      <c r="N6" s="23"/>
      <c r="O6" s="18"/>
      <c r="P6" s="24">
        <v>0.01</v>
      </c>
      <c r="Q6" s="25">
        <v>0.05</v>
      </c>
      <c r="R6" s="19"/>
      <c r="S6" s="26"/>
      <c r="T6" s="22"/>
    </row>
    <row r="7" spans="1:20" s="55" customFormat="1" ht="30.75" customHeight="1" x14ac:dyDescent="0.25">
      <c r="A7" s="90"/>
      <c r="B7" s="70"/>
      <c r="C7" s="68"/>
      <c r="D7" s="61"/>
      <c r="E7" s="69"/>
      <c r="F7" s="69"/>
      <c r="G7" s="70"/>
      <c r="H7" s="65"/>
      <c r="I7" s="61"/>
      <c r="J7" s="71"/>
      <c r="K7" s="72"/>
      <c r="L7" s="62"/>
      <c r="M7" s="62"/>
      <c r="N7" s="73"/>
      <c r="O7" s="64"/>
      <c r="P7" s="74"/>
      <c r="Q7" s="75"/>
      <c r="R7" s="65"/>
      <c r="S7" s="66"/>
      <c r="T7" s="62"/>
    </row>
    <row r="8" spans="1:20" ht="30.6" customHeight="1" x14ac:dyDescent="0.25">
      <c r="A8" s="89">
        <v>54133</v>
      </c>
      <c r="B8" s="83" t="s">
        <v>6</v>
      </c>
      <c r="C8" s="3">
        <v>44965</v>
      </c>
      <c r="D8" s="5">
        <v>4</v>
      </c>
      <c r="E8" s="27">
        <f>370000+11000</f>
        <v>381000</v>
      </c>
      <c r="F8" s="48">
        <v>54430</v>
      </c>
      <c r="G8" s="48">
        <f>E8-F8</f>
        <v>326570</v>
      </c>
      <c r="H8" s="19">
        <f>ROUND(G8*18%,0)</f>
        <v>58783</v>
      </c>
      <c r="I8" s="28">
        <f>G8+H8</f>
        <v>385353</v>
      </c>
      <c r="J8" s="28">
        <f>ROUND(G8*$J$6,0)</f>
        <v>3266</v>
      </c>
      <c r="K8" s="22">
        <f>ROUND(G8*$K$6,0)</f>
        <v>32657</v>
      </c>
      <c r="L8" s="22">
        <f>H8</f>
        <v>58783</v>
      </c>
      <c r="M8" s="22">
        <f>ROUND(I8-SUM(J8:L8),)</f>
        <v>290647</v>
      </c>
      <c r="N8" s="29"/>
      <c r="O8" s="26">
        <v>290646</v>
      </c>
      <c r="P8" s="18">
        <v>0</v>
      </c>
      <c r="Q8" s="19">
        <v>0</v>
      </c>
      <c r="R8" s="19">
        <v>0</v>
      </c>
      <c r="S8" s="26">
        <v>290646</v>
      </c>
      <c r="T8" s="30" t="s">
        <v>7</v>
      </c>
    </row>
    <row r="9" spans="1:20" ht="30.6" customHeight="1" x14ac:dyDescent="0.25">
      <c r="A9" s="89">
        <v>54133</v>
      </c>
      <c r="B9" s="83" t="s">
        <v>9</v>
      </c>
      <c r="C9" s="3">
        <v>45010</v>
      </c>
      <c r="D9" s="5">
        <v>4</v>
      </c>
      <c r="E9" s="27">
        <v>58783</v>
      </c>
      <c r="F9" s="48"/>
      <c r="G9" s="48"/>
      <c r="H9" s="19"/>
      <c r="I9" s="28"/>
      <c r="J9" s="28"/>
      <c r="K9" s="22"/>
      <c r="L9" s="22"/>
      <c r="M9" s="22">
        <v>58783</v>
      </c>
      <c r="N9" s="29"/>
      <c r="O9" s="26">
        <v>58783</v>
      </c>
      <c r="P9" s="18">
        <v>0</v>
      </c>
      <c r="Q9" s="19">
        <v>0</v>
      </c>
      <c r="R9" s="19">
        <v>0</v>
      </c>
      <c r="S9" s="26">
        <v>58783</v>
      </c>
      <c r="T9" s="30" t="s">
        <v>8</v>
      </c>
    </row>
    <row r="10" spans="1:20" ht="30.6" customHeight="1" x14ac:dyDescent="0.25">
      <c r="B10" s="83"/>
      <c r="C10" s="3"/>
      <c r="D10" s="5"/>
      <c r="E10" s="27"/>
      <c r="F10" s="48">
        <v>0</v>
      </c>
      <c r="G10" s="48">
        <f>E10-F10</f>
        <v>0</v>
      </c>
      <c r="H10" s="19">
        <f>G10*18%</f>
        <v>0</v>
      </c>
      <c r="I10" s="28">
        <f>G10+H10</f>
        <v>0</v>
      </c>
      <c r="J10" s="28">
        <f>G10*$J$6</f>
        <v>0</v>
      </c>
      <c r="K10" s="35"/>
      <c r="L10" s="35"/>
      <c r="M10" s="22">
        <f>ROUND(I10-SUM(J10:L10),)</f>
        <v>0</v>
      </c>
      <c r="N10" s="29"/>
      <c r="O10" s="18"/>
      <c r="P10" s="18"/>
      <c r="Q10" s="19"/>
      <c r="R10" s="19"/>
      <c r="S10" s="26"/>
      <c r="T10" s="30"/>
    </row>
    <row r="11" spans="1:20" s="55" customFormat="1" ht="30.6" customHeight="1" x14ac:dyDescent="0.25">
      <c r="A11" s="90"/>
      <c r="B11" s="84"/>
      <c r="C11" s="56"/>
      <c r="D11" s="57"/>
      <c r="E11" s="58"/>
      <c r="F11" s="59">
        <v>0</v>
      </c>
      <c r="G11" s="59">
        <f>E11-F11</f>
        <v>0</v>
      </c>
      <c r="H11" s="60">
        <v>0</v>
      </c>
      <c r="I11" s="61">
        <f>G11+H11</f>
        <v>0</v>
      </c>
      <c r="J11" s="61">
        <f>J$6*I11</f>
        <v>0</v>
      </c>
      <c r="K11" s="62">
        <v>0</v>
      </c>
      <c r="L11" s="62">
        <v>0</v>
      </c>
      <c r="M11" s="62">
        <f>ROUND(I11-SUM(J11:L11),)</f>
        <v>0</v>
      </c>
      <c r="N11" s="63"/>
      <c r="O11" s="64"/>
      <c r="P11" s="64"/>
      <c r="Q11" s="65"/>
      <c r="R11" s="65"/>
      <c r="S11" s="66"/>
      <c r="T11" s="67"/>
    </row>
    <row r="12" spans="1:20" ht="30.6" customHeight="1" x14ac:dyDescent="0.25">
      <c r="A12" s="89">
        <v>54132</v>
      </c>
      <c r="B12" s="85" t="s">
        <v>10</v>
      </c>
      <c r="C12" s="53">
        <v>44965</v>
      </c>
      <c r="D12" s="54">
        <v>5</v>
      </c>
      <c r="E12" s="32">
        <v>381000</v>
      </c>
      <c r="F12" s="33">
        <v>54430</v>
      </c>
      <c r="G12" s="32">
        <v>326570</v>
      </c>
      <c r="H12" s="34">
        <v>58783</v>
      </c>
      <c r="I12" s="28">
        <v>385353</v>
      </c>
      <c r="J12" s="28">
        <v>3266</v>
      </c>
      <c r="K12" s="22">
        <v>32657</v>
      </c>
      <c r="L12" s="22">
        <v>58783</v>
      </c>
      <c r="M12" s="22">
        <v>290647</v>
      </c>
      <c r="N12" s="29"/>
      <c r="O12" s="26">
        <v>290646</v>
      </c>
      <c r="P12" s="18"/>
      <c r="Q12" s="19"/>
      <c r="R12" s="19"/>
      <c r="S12" s="26">
        <v>290646</v>
      </c>
      <c r="T12" s="37" t="s">
        <v>12</v>
      </c>
    </row>
    <row r="13" spans="1:20" ht="30.6" customHeight="1" x14ac:dyDescent="0.25">
      <c r="A13" s="89">
        <v>54132</v>
      </c>
      <c r="B13" s="83" t="s">
        <v>9</v>
      </c>
      <c r="C13" s="3">
        <v>45010</v>
      </c>
      <c r="D13" s="5">
        <v>4</v>
      </c>
      <c r="E13" s="27">
        <v>58783</v>
      </c>
      <c r="F13" s="48"/>
      <c r="G13" s="48"/>
      <c r="H13" s="19"/>
      <c r="I13" s="28"/>
      <c r="J13" s="28"/>
      <c r="K13" s="22"/>
      <c r="L13" s="22"/>
      <c r="M13" s="22">
        <v>58783</v>
      </c>
      <c r="N13" s="29"/>
      <c r="O13" s="26">
        <v>58783</v>
      </c>
      <c r="P13" s="18"/>
      <c r="Q13" s="19"/>
      <c r="R13" s="19"/>
      <c r="S13" s="26">
        <v>58783</v>
      </c>
      <c r="T13" s="37" t="s">
        <v>11</v>
      </c>
    </row>
    <row r="14" spans="1:20" ht="30.6" customHeight="1" x14ac:dyDescent="0.25">
      <c r="B14" s="85"/>
      <c r="C14" s="53"/>
      <c r="D14" s="54"/>
      <c r="E14" s="32"/>
      <c r="F14" s="33"/>
      <c r="G14" s="32"/>
      <c r="H14" s="34"/>
      <c r="I14" s="28"/>
      <c r="J14" s="28"/>
      <c r="K14" s="22"/>
      <c r="L14" s="22"/>
      <c r="M14" s="22"/>
      <c r="N14" s="29"/>
      <c r="O14" s="18"/>
      <c r="P14" s="18"/>
      <c r="Q14" s="19"/>
      <c r="R14" s="19"/>
      <c r="S14" s="26"/>
      <c r="T14" s="37"/>
    </row>
    <row r="15" spans="1:20" x14ac:dyDescent="0.25">
      <c r="B15" s="32"/>
      <c r="C15" s="31"/>
      <c r="D15" s="31"/>
      <c r="E15" s="32"/>
      <c r="F15" s="33"/>
      <c r="G15" s="32"/>
      <c r="H15" s="34"/>
      <c r="I15" s="17"/>
      <c r="J15" s="17"/>
      <c r="K15" s="35"/>
      <c r="L15" s="35"/>
      <c r="M15" s="35"/>
      <c r="N15" s="29"/>
      <c r="O15" s="33"/>
      <c r="P15" s="33"/>
      <c r="Q15" s="33"/>
      <c r="R15" s="33"/>
      <c r="S15" s="36"/>
      <c r="T15" s="37"/>
    </row>
    <row r="16" spans="1:20" ht="15.75" thickBot="1" x14ac:dyDescent="0.3">
      <c r="B16" s="86"/>
      <c r="C16" s="4"/>
      <c r="D16" s="4"/>
      <c r="E16" s="38"/>
      <c r="F16" s="38"/>
      <c r="G16" s="38"/>
      <c r="H16" s="40"/>
      <c r="I16" s="41"/>
      <c r="J16" s="41"/>
      <c r="K16" s="42"/>
      <c r="L16" s="42"/>
      <c r="M16" s="42"/>
      <c r="N16" s="43"/>
      <c r="O16" s="39"/>
      <c r="P16" s="39"/>
      <c r="Q16" s="39"/>
      <c r="R16" s="39"/>
      <c r="S16" s="44"/>
      <c r="T16" s="42"/>
    </row>
    <row r="17" spans="1:20" x14ac:dyDescent="0.25">
      <c r="A17" s="33"/>
      <c r="B17" s="4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9"/>
      <c r="T17" s="18"/>
    </row>
    <row r="18" spans="1:20" x14ac:dyDescent="0.25">
      <c r="A18" s="33"/>
      <c r="B18" s="4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  <c r="T18" s="33"/>
    </row>
    <row r="19" spans="1:20" x14ac:dyDescent="0.25">
      <c r="A19" s="33"/>
      <c r="B19" s="48"/>
      <c r="C19" s="18"/>
      <c r="D19" s="18"/>
      <c r="E19" s="18"/>
      <c r="F19" s="18"/>
      <c r="G19" s="18"/>
      <c r="H19" s="18"/>
      <c r="I19" s="18"/>
      <c r="J19" s="52"/>
      <c r="K19" s="52"/>
      <c r="L19" s="52"/>
      <c r="M19" s="52"/>
      <c r="N19" s="52"/>
      <c r="O19" s="52"/>
      <c r="P19" s="52"/>
      <c r="Q19" s="52"/>
      <c r="R19" s="52"/>
      <c r="S19" s="46"/>
      <c r="T19" s="33"/>
    </row>
    <row r="20" spans="1:20" x14ac:dyDescent="0.25">
      <c r="A20" s="33"/>
      <c r="B20" s="4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T20" s="33"/>
    </row>
    <row r="21" spans="1:20" x14ac:dyDescent="0.25">
      <c r="A21" s="33"/>
      <c r="B21" s="4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52"/>
      <c r="Q21" s="18"/>
      <c r="R21" s="18"/>
      <c r="S21" s="46"/>
      <c r="T21" s="33"/>
    </row>
    <row r="22" spans="1:20" x14ac:dyDescent="0.25">
      <c r="A22" s="33"/>
      <c r="B22" s="4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9"/>
      <c r="T22" s="33"/>
    </row>
    <row r="23" spans="1:20" x14ac:dyDescent="0.25">
      <c r="A23" s="33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spans="1:20" x14ac:dyDescent="0.25">
      <c r="A24" s="33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1:20" x14ac:dyDescent="0.25">
      <c r="A25" s="33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spans="1:20" x14ac:dyDescent="0.25">
      <c r="A26" s="33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spans="1:20" x14ac:dyDescent="0.25">
      <c r="A27" s="33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spans="1:20" x14ac:dyDescent="0.25">
      <c r="A28" s="33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spans="1:20" x14ac:dyDescent="0.25">
      <c r="A29" s="33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spans="1:20" x14ac:dyDescent="0.25">
      <c r="A30" s="33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spans="1:20" x14ac:dyDescent="0.25">
      <c r="A31" s="33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spans="1:20" x14ac:dyDescent="0.25">
      <c r="A32" s="33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spans="1:20" x14ac:dyDescent="0.25">
      <c r="A33" s="33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spans="1:20" x14ac:dyDescent="0.25">
      <c r="A34" s="33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spans="1:20" x14ac:dyDescent="0.25">
      <c r="A35" s="33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spans="1:20" x14ac:dyDescent="0.25">
      <c r="A36" s="33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spans="1:20" x14ac:dyDescent="0.25">
      <c r="A37" s="33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spans="1:20" x14ac:dyDescent="0.25">
      <c r="A38" s="33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spans="1:20" x14ac:dyDescent="0.25">
      <c r="A39" s="33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spans="1:20" x14ac:dyDescent="0.25">
      <c r="A40" s="33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spans="1:20" x14ac:dyDescent="0.25">
      <c r="A41" s="33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spans="1:20" x14ac:dyDescent="0.25">
      <c r="A42" s="33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spans="1:20" x14ac:dyDescent="0.25">
      <c r="A43" s="33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spans="1:20" x14ac:dyDescent="0.25">
      <c r="A44" s="33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spans="1:20" x14ac:dyDescent="0.25">
      <c r="A45" s="33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spans="1:20" x14ac:dyDescent="0.25">
      <c r="A46" s="33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spans="1:20" x14ac:dyDescent="0.25">
      <c r="A47" s="33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spans="1:20" x14ac:dyDescent="0.25">
      <c r="A48" s="33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spans="1:20" x14ac:dyDescent="0.25">
      <c r="A49" s="33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spans="1:20" x14ac:dyDescent="0.25">
      <c r="A50" s="33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spans="1:20" x14ac:dyDescent="0.25">
      <c r="A51" s="33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spans="1:20" x14ac:dyDescent="0.25">
      <c r="A52" s="33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spans="1:20" x14ac:dyDescent="0.25">
      <c r="A53" s="33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spans="1:20" x14ac:dyDescent="0.25">
      <c r="A54" s="33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spans="1:20" x14ac:dyDescent="0.25">
      <c r="A55" s="33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spans="1:20" x14ac:dyDescent="0.25">
      <c r="A56" s="33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spans="1:20" x14ac:dyDescent="0.25">
      <c r="A57" s="33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spans="1:20" x14ac:dyDescent="0.25">
      <c r="A58" s="33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spans="1:20" x14ac:dyDescent="0.25">
      <c r="A59" s="33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spans="1:20" x14ac:dyDescent="0.25">
      <c r="A60" s="33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spans="1:20" x14ac:dyDescent="0.25">
      <c r="A61" s="33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spans="1:20" x14ac:dyDescent="0.25">
      <c r="A62" s="33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spans="1:20" x14ac:dyDescent="0.25">
      <c r="A63" s="33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spans="1:20" x14ac:dyDescent="0.25">
      <c r="A64" s="33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</row>
    <row r="65" spans="1:20" x14ac:dyDescent="0.25">
      <c r="A65" s="33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</row>
    <row r="66" spans="1:20" x14ac:dyDescent="0.25">
      <c r="A66" s="33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</row>
    <row r="67" spans="1:20" x14ac:dyDescent="0.25">
      <c r="A67" s="33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</row>
    <row r="68" spans="1:20" x14ac:dyDescent="0.25">
      <c r="A68" s="33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</row>
    <row r="69" spans="1:20" x14ac:dyDescent="0.25">
      <c r="A69" s="33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</row>
    <row r="70" spans="1:20" x14ac:dyDescent="0.25">
      <c r="A70" s="33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</row>
    <row r="71" spans="1:20" x14ac:dyDescent="0.25">
      <c r="A71" s="33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</row>
    <row r="72" spans="1:20" x14ac:dyDescent="0.25">
      <c r="A72" s="33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</row>
    <row r="73" spans="1:20" x14ac:dyDescent="0.25">
      <c r="A73" s="33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</row>
    <row r="74" spans="1:20" x14ac:dyDescent="0.25">
      <c r="A74" s="33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</row>
    <row r="75" spans="1:20" x14ac:dyDescent="0.25">
      <c r="A75" s="33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</row>
    <row r="76" spans="1:20" x14ac:dyDescent="0.25">
      <c r="A76" s="33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</row>
    <row r="77" spans="1:20" x14ac:dyDescent="0.25">
      <c r="A77" s="33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</row>
    <row r="78" spans="1:20" x14ac:dyDescent="0.25">
      <c r="A78" s="33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</row>
    <row r="79" spans="1:20" x14ac:dyDescent="0.25">
      <c r="A79" s="33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</row>
    <row r="80" spans="1:20" x14ac:dyDescent="0.25">
      <c r="A80" s="33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</row>
    <row r="81" spans="1:20" x14ac:dyDescent="0.25">
      <c r="A81" s="33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</row>
    <row r="82" spans="1:20" x14ac:dyDescent="0.25">
      <c r="A82" s="33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</row>
    <row r="83" spans="1:20" x14ac:dyDescent="0.25">
      <c r="A83" s="33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</row>
    <row r="84" spans="1:20" x14ac:dyDescent="0.25">
      <c r="A84" s="33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Anish Dubey</cp:lastModifiedBy>
  <cp:lastPrinted>2022-06-28T06:22:04Z</cp:lastPrinted>
  <dcterms:created xsi:type="dcterms:W3CDTF">2022-06-10T14:11:52Z</dcterms:created>
  <dcterms:modified xsi:type="dcterms:W3CDTF">2025-05-27T18:01:01Z</dcterms:modified>
</cp:coreProperties>
</file>