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Admin\Downloads\Task\Task\Anish\Satya Prakash\"/>
    </mc:Choice>
  </mc:AlternateContent>
  <xr:revisionPtr revIDLastSave="0" documentId="13_ncr:1_{5216C188-CF44-49DA-8711-FF2CA30D5971}" xr6:coauthVersionLast="36" xr6:coauthVersionMax="36" xr10:uidLastSave="{00000000-0000-0000-0000-000000000000}"/>
  <bookViews>
    <workbookView xWindow="0" yWindow="0" windowWidth="17256" windowHeight="55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J13" i="1" s="1"/>
  <c r="G8" i="1"/>
  <c r="K8" i="1" s="1"/>
  <c r="K13" i="1" l="1"/>
  <c r="H13" i="1"/>
  <c r="J8" i="1"/>
  <c r="H8" i="1"/>
  <c r="N8" i="1" s="1"/>
  <c r="E9" i="1" s="1"/>
  <c r="Q9" i="1" s="1"/>
  <c r="N13" i="1" l="1"/>
  <c r="E14" i="1" s="1"/>
  <c r="Q14" i="1" s="1"/>
  <c r="I13" i="1"/>
  <c r="I8" i="1"/>
  <c r="Q8" i="1" s="1"/>
  <c r="Q13" i="1" l="1"/>
</calcChain>
</file>

<file path=xl/sharedStrings.xml><?xml version="1.0" encoding="utf-8"?>
<sst xmlns="http://schemas.openxmlformats.org/spreadsheetml/2006/main" count="40" uniqueCount="38">
  <si>
    <t>Amount</t>
  </si>
  <si>
    <t>PAYMENT NOTE No.</t>
  </si>
  <si>
    <t>UTR</t>
  </si>
  <si>
    <t>Hold the Amount because the Qty. is more then the DPR</t>
  </si>
  <si>
    <t>Only FHTC Amount Hold</t>
  </si>
  <si>
    <t>Satya Prakash</t>
  </si>
  <si>
    <t>19-12-2024 NEFT/AXISP00586371460/RIUP24/2338/SATYAPRAKASH CONTR/PUNB0SUPGB5 150000.00</t>
  </si>
  <si>
    <t>21-01-2025 NEFT/AXISP00601114165/RIUP24/2991/SATYAPRAKASH CONTR/PUNB0SUPGB5 150000.00</t>
  </si>
  <si>
    <t>14-02-2025 NEFT/AXISP00616404533/RIUP24/3177/SATYAPRAKASH CONTR/PUNB0SUPGB5 148500.00</t>
  </si>
  <si>
    <t>12-03-2025 NEFT/AXISP00632194501/RIUP24/2829/SATYAPRAKASH CONTR/PUNB0SUPGB5 260000.00</t>
  </si>
  <si>
    <t>08-04-2025 NEFT/AXISP00648286716/RIUP25/0051/SATYAPRAKASH CONTR/PUNB0SUPGB5 50000.00</t>
  </si>
  <si>
    <t>16-04-2025 NEFT/AXISP00651859290/RIUP25/0095/SATYAPRAKASH CONTR/PUNB0SUPGB5 69300.00</t>
  </si>
  <si>
    <t>16-04-2025 NEFT/AXISP00651859289/RIUP25/0094/SATYAPRAKASH CONTR/PUNB0SUPGB5 69300.00</t>
  </si>
  <si>
    <t>Subcontractor:</t>
  </si>
  <si>
    <t>State:</t>
  </si>
  <si>
    <t>District:</t>
  </si>
  <si>
    <t>Block:</t>
  </si>
  <si>
    <t>Uttar Pradesh</t>
  </si>
  <si>
    <t>Muzaffarnagar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</si>
  <si>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</si>
  <si>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</si>
  <si>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</si>
  <si>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</si>
  <si>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</si>
  <si>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</si>
  <si>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</si>
  <si>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</si>
  <si>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</si>
  <si>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</si>
  <si>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</si>
  <si>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</si>
  <si>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</si>
  <si>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</si>
  <si>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Total_Amount</t>
  </si>
  <si>
    <t>Payment_Amount</t>
  </si>
  <si>
    <t>GST Release Note</t>
  </si>
  <si>
    <t xml:space="preserve">OF OHT 50KL 12MTR STAGING AT VILLAGE GHISUKHEDA SWSM-MUZAFFARNAGAR- BALACE WORK </t>
  </si>
  <si>
    <t xml:space="preserve"> OF OHT 50KL 12MTR STAGING AT VILLAGE GHISUKHEDA SWSM-MUZAFFARNAGAR- BALACE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</si>
</sst>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Comic Sans MS"/>
      <family val="4"/>
    </font>
    <font>
      <sz val="10"/>
      <color theme="1"/>
      <name val="Calibri"/>
      <family val="2"/>
      <scheme val="minor"/>
    </font>
    <font>
      <sz val="10"/>
      <color theme="1"/>
      <name val="Comic Sans MS"/>
      <family val="4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</fills>
  <borders count="1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1">
    <xf numFmtId="0" fontId="0" fillId="0" borderId="0" xfId="0"/>
    <xf numFmtId="15" fontId="3" fillId="2" borderId="7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43" fontId="3" fillId="2" borderId="9" xfId="1" applyNumberFormat="1" applyFont="1" applyFill="1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0" fontId="0" fillId="3" borderId="0" xfId="0" applyFill="1" applyAlignment="1">
      <alignment vertical="center"/>
    </xf>
    <xf numFmtId="43" fontId="3" fillId="3" borderId="7" xfId="1" applyNumberFormat="1" applyFont="1" applyFill="1" applyBorder="1" applyAlignment="1">
      <alignment vertical="center"/>
    </xf>
    <xf numFmtId="0" fontId="6" fillId="2" borderId="10" xfId="0" applyFont="1" applyFill="1" applyBorder="1" applyAlignment="1">
      <alignment vertical="center"/>
    </xf>
    <xf numFmtId="43" fontId="6" fillId="2" borderId="13" xfId="0" applyNumberFormat="1" applyFont="1" applyFill="1" applyBorder="1" applyAlignment="1">
      <alignment vertical="center"/>
    </xf>
    <xf numFmtId="43" fontId="6" fillId="2" borderId="10" xfId="0" applyNumberFormat="1" applyFont="1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2" fillId="2" borderId="0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7" xfId="1" applyNumberFormat="1" applyFont="1" applyFill="1" applyBorder="1" applyAlignment="1">
      <alignment horizontal="center" vertical="center"/>
    </xf>
    <xf numFmtId="0" fontId="3" fillId="2" borderId="9" xfId="1" applyNumberFormat="1" applyFont="1" applyFill="1" applyBorder="1" applyAlignment="1">
      <alignment horizontal="center" vertical="center"/>
    </xf>
    <xf numFmtId="43" fontId="3" fillId="2" borderId="14" xfId="1" applyNumberFormat="1" applyFont="1" applyFill="1" applyBorder="1" applyAlignment="1">
      <alignment vertical="center"/>
    </xf>
    <xf numFmtId="0" fontId="5" fillId="2" borderId="14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vertical="center"/>
    </xf>
    <xf numFmtId="9" fontId="3" fillId="2" borderId="7" xfId="1" applyNumberFormat="1" applyFont="1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3" fillId="3" borderId="7" xfId="1" applyNumberFormat="1" applyFont="1" applyFill="1" applyBorder="1" applyAlignment="1">
      <alignment horizontal="center" vertical="center"/>
    </xf>
    <xf numFmtId="9" fontId="3" fillId="3" borderId="7" xfId="1" applyNumberFormat="1" applyFont="1" applyFill="1" applyBorder="1" applyAlignment="1">
      <alignment vertical="center"/>
    </xf>
    <xf numFmtId="0" fontId="3" fillId="2" borderId="7" xfId="0" quotePrefix="1" applyFont="1" applyFill="1" applyBorder="1" applyAlignment="1">
      <alignment horizontal="center" vertical="center"/>
    </xf>
    <xf numFmtId="43" fontId="5" fillId="2" borderId="7" xfId="1" applyNumberFormat="1" applyFont="1" applyFill="1" applyBorder="1" applyAlignment="1">
      <alignment vertical="center"/>
    </xf>
    <xf numFmtId="0" fontId="3" fillId="2" borderId="8" xfId="1" applyNumberFormat="1" applyFont="1" applyFill="1" applyBorder="1" applyAlignment="1">
      <alignment horizontal="center" vertical="center"/>
    </xf>
    <xf numFmtId="43" fontId="5" fillId="2" borderId="8" xfId="1" applyNumberFormat="1" applyFont="1" applyFill="1" applyBorder="1" applyAlignment="1">
      <alignment vertical="center"/>
    </xf>
    <xf numFmtId="0" fontId="3" fillId="2" borderId="14" xfId="1" applyNumberFormat="1" applyFont="1" applyFill="1" applyBorder="1" applyAlignment="1">
      <alignment horizontal="center" vertical="center"/>
    </xf>
    <xf numFmtId="43" fontId="5" fillId="2" borderId="14" xfId="1" applyNumberFormat="1" applyFont="1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 wrapText="1"/>
    </xf>
    <xf numFmtId="43" fontId="5" fillId="2" borderId="14" xfId="1" applyNumberFormat="1" applyFont="1" applyFill="1" applyBorder="1" applyAlignment="1">
      <alignment vertical="center" wrapText="1"/>
    </xf>
    <xf numFmtId="43" fontId="5" fillId="2" borderId="8" xfId="1" applyNumberFormat="1" applyFont="1" applyFill="1" applyBorder="1" applyAlignment="1">
      <alignment vertical="center" wrapText="1"/>
    </xf>
    <xf numFmtId="43" fontId="6" fillId="2" borderId="11" xfId="0" applyNumberFormat="1" applyFont="1" applyFill="1" applyBorder="1" applyAlignment="1">
      <alignment vertical="center"/>
    </xf>
    <xf numFmtId="43" fontId="8" fillId="0" borderId="7" xfId="1" applyNumberFormat="1" applyFont="1" applyFill="1" applyBorder="1" applyAlignment="1">
      <alignment vertical="center"/>
    </xf>
    <xf numFmtId="0" fontId="9" fillId="0" borderId="7" xfId="0" applyFont="1" applyBorder="1" applyAlignment="1">
      <alignment vertical="center" wrapText="1"/>
    </xf>
    <xf numFmtId="43" fontId="10" fillId="3" borderId="7" xfId="1" applyNumberFormat="1" applyFont="1" applyFill="1" applyBorder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11" fillId="0" borderId="0" xfId="0" applyFont="1"/>
    <xf numFmtId="0" fontId="12" fillId="0" borderId="0" xfId="0" applyFont="1"/>
    <xf numFmtId="0" fontId="11" fillId="4" borderId="14" xfId="0" applyFont="1" applyFill="1" applyBorder="1" applyAlignment="1">
      <alignment vertical="center"/>
    </xf>
    <xf numFmtId="0" fontId="11" fillId="4" borderId="14" xfId="0" applyFont="1" applyFill="1" applyBorder="1" applyAlignment="1">
      <alignment horizontal="center" vertical="center" wrapText="1"/>
    </xf>
    <xf numFmtId="0" fontId="11" fillId="4" borderId="14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1" fillId="5" borderId="14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28"/>
  <sheetViews>
    <sheetView tabSelected="1" zoomScale="55" zoomScaleNormal="55" workbookViewId="0">
      <selection activeCell="D32" sqref="D32"/>
    </sheetView>
  </sheetViews>
  <sheetFormatPr defaultColWidth="9" defaultRowHeight="14.4" x14ac:dyDescent="0.3"/>
  <cols>
    <col min="1" max="1" width="13.77734375" style="2" customWidth="1"/>
    <col min="2" max="2" width="33.6640625" style="2" bestFit="1" customWidth="1"/>
    <col min="3" max="3" width="12" style="2" bestFit="1" customWidth="1"/>
    <col min="4" max="4" width="19.44140625" style="20" bestFit="1" customWidth="1"/>
    <col min="5" max="5" width="12.44140625" style="2" bestFit="1" customWidth="1"/>
    <col min="6" max="6" width="10.44140625" style="2" bestFit="1" customWidth="1"/>
    <col min="7" max="7" width="15.6640625" style="2" bestFit="1" customWidth="1"/>
    <col min="8" max="8" width="10.6640625" style="14" bestFit="1" customWidth="1"/>
    <col min="9" max="9" width="15.44140625" style="14" bestFit="1" customWidth="1"/>
    <col min="10" max="10" width="10.88671875" style="2" bestFit="1" customWidth="1"/>
    <col min="11" max="11" width="12" style="2" bestFit="1" customWidth="1"/>
    <col min="12" max="12" width="12.5546875" style="2" bestFit="1" customWidth="1"/>
    <col min="13" max="13" width="13.109375" style="2" bestFit="1" customWidth="1"/>
    <col min="14" max="14" width="13.6640625" style="2" bestFit="1" customWidth="1"/>
    <col min="15" max="15" width="12.6640625" style="2" bestFit="1" customWidth="1"/>
    <col min="16" max="16" width="18.44140625" style="2" bestFit="1" customWidth="1"/>
    <col min="17" max="17" width="13.88671875" style="2" bestFit="1" customWidth="1"/>
    <col min="18" max="18" width="16.33203125" style="2" customWidth="1"/>
    <col min="19" max="19" width="7.33203125" style="2" bestFit="1" customWidth="1"/>
    <col min="20" max="20" width="13.88671875" style="2" bestFit="1" customWidth="1"/>
    <col min="21" max="21" width="83" style="2" bestFit="1" customWidth="1"/>
    <col min="22" max="16384" width="9" style="2"/>
  </cols>
  <sheetData>
    <row r="1" spans="1:61" ht="19.8" x14ac:dyDescent="0.3">
      <c r="A1" s="54" t="s">
        <v>13</v>
      </c>
      <c r="B1" s="21" t="s">
        <v>5</v>
      </c>
      <c r="E1" s="3"/>
      <c r="F1" s="3"/>
      <c r="G1" s="3"/>
      <c r="H1" s="4"/>
      <c r="I1" s="4"/>
    </row>
    <row r="2" spans="1:61" ht="19.8" x14ac:dyDescent="0.3">
      <c r="A2" s="54" t="s">
        <v>14</v>
      </c>
      <c r="B2" s="55" t="s">
        <v>17</v>
      </c>
      <c r="C2" s="5"/>
      <c r="D2" s="21"/>
      <c r="G2" s="6"/>
      <c r="I2" s="6"/>
      <c r="J2" s="7"/>
      <c r="K2" s="7"/>
      <c r="L2" s="7"/>
      <c r="M2" s="7"/>
      <c r="N2" s="7"/>
      <c r="O2" s="7"/>
      <c r="P2" s="7"/>
      <c r="Q2" s="7"/>
      <c r="R2" s="7"/>
      <c r="S2" s="7"/>
    </row>
    <row r="3" spans="1:61" ht="20.399999999999999" thickBot="1" x14ac:dyDescent="0.35">
      <c r="A3" s="54" t="s">
        <v>15</v>
      </c>
      <c r="B3" s="55" t="s">
        <v>18</v>
      </c>
      <c r="C3" s="5"/>
      <c r="D3" s="21"/>
      <c r="G3" s="6"/>
      <c r="I3" s="6"/>
      <c r="J3" s="7"/>
      <c r="K3" s="7"/>
      <c r="L3" s="7"/>
      <c r="M3" s="7"/>
      <c r="N3" s="7"/>
      <c r="O3" s="7"/>
      <c r="P3" s="7"/>
      <c r="Q3" s="7"/>
      <c r="R3" s="7"/>
      <c r="S3" s="7"/>
    </row>
    <row r="4" spans="1:61" ht="15" thickBot="1" x14ac:dyDescent="0.35">
      <c r="A4" s="54" t="s">
        <v>16</v>
      </c>
      <c r="B4" s="55" t="s">
        <v>18</v>
      </c>
      <c r="C4" s="8"/>
      <c r="D4" s="22"/>
      <c r="E4" s="8"/>
      <c r="F4" s="7"/>
      <c r="G4" s="7"/>
      <c r="H4" s="9"/>
      <c r="I4" s="9"/>
      <c r="J4" s="7"/>
      <c r="K4" s="7"/>
      <c r="L4" s="7"/>
      <c r="M4" s="7"/>
      <c r="R4" s="7"/>
      <c r="S4" s="10"/>
      <c r="T4" s="10"/>
      <c r="U4" s="10"/>
    </row>
    <row r="5" spans="1:61" ht="43.2" x14ac:dyDescent="0.3">
      <c r="A5" s="56" t="s">
        <v>19</v>
      </c>
      <c r="B5" s="57" t="s">
        <v>20</v>
      </c>
      <c r="C5" s="58" t="s">
        <v>21</v>
      </c>
      <c r="D5" s="58" t="s">
        <v>22</v>
      </c>
      <c r="E5" s="57" t="s">
        <v>23</v>
      </c>
      <c r="F5" s="57" t="s">
        <v>24</v>
      </c>
      <c r="G5" s="58" t="s">
        <v>25</v>
      </c>
      <c r="H5" s="59" t="s">
        <v>26</v>
      </c>
      <c r="I5" s="58" t="s">
        <v>0</v>
      </c>
      <c r="J5" s="57" t="s">
        <v>27</v>
      </c>
      <c r="K5" s="57" t="s">
        <v>28</v>
      </c>
      <c r="L5" s="57" t="s">
        <v>29</v>
      </c>
      <c r="M5" s="57" t="s">
        <v>30</v>
      </c>
      <c r="N5" s="57" t="s">
        <v>31</v>
      </c>
      <c r="O5" s="26" t="s">
        <v>4</v>
      </c>
      <c r="P5" s="60" t="s">
        <v>3</v>
      </c>
      <c r="Q5" s="57" t="s">
        <v>32</v>
      </c>
      <c r="R5" s="26" t="s">
        <v>1</v>
      </c>
      <c r="S5" s="57" t="s">
        <v>34</v>
      </c>
      <c r="T5" s="57" t="s">
        <v>33</v>
      </c>
      <c r="U5" s="26" t="s">
        <v>2</v>
      </c>
    </row>
    <row r="6" spans="1:61" x14ac:dyDescent="0.3">
      <c r="A6" s="27"/>
      <c r="B6" s="11"/>
      <c r="C6" s="11"/>
      <c r="D6" s="23"/>
      <c r="E6" s="11"/>
      <c r="F6" s="11"/>
      <c r="G6" s="11"/>
      <c r="H6" s="28">
        <v>0.18</v>
      </c>
      <c r="I6" s="11"/>
      <c r="J6" s="28">
        <v>0.01</v>
      </c>
      <c r="K6" s="28">
        <v>0.05</v>
      </c>
      <c r="L6" s="28">
        <v>0.05</v>
      </c>
      <c r="M6" s="28">
        <v>0.1</v>
      </c>
      <c r="N6" s="28">
        <v>0.18</v>
      </c>
      <c r="O6" s="28"/>
      <c r="P6" s="28"/>
      <c r="Q6" s="11"/>
      <c r="R6" s="11"/>
      <c r="S6" s="11"/>
      <c r="T6" s="11"/>
      <c r="U6" s="11"/>
    </row>
    <row r="7" spans="1:61" s="15" customFormat="1" x14ac:dyDescent="0.3">
      <c r="A7" s="29"/>
      <c r="B7" s="16"/>
      <c r="C7" s="16"/>
      <c r="D7" s="30"/>
      <c r="E7" s="16"/>
      <c r="F7" s="16"/>
      <c r="G7" s="16"/>
      <c r="H7" s="31"/>
      <c r="I7" s="16"/>
      <c r="J7" s="31"/>
      <c r="K7" s="31"/>
      <c r="L7" s="31"/>
      <c r="M7" s="31"/>
      <c r="N7" s="31"/>
      <c r="O7" s="31"/>
      <c r="P7" s="31"/>
      <c r="Q7" s="16"/>
      <c r="R7" s="16"/>
      <c r="S7" s="16"/>
      <c r="T7" s="16"/>
      <c r="U7" s="16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</row>
    <row r="8" spans="1:61" ht="39.6" x14ac:dyDescent="0.3">
      <c r="A8" s="27">
        <v>66318</v>
      </c>
      <c r="B8" s="38" t="s">
        <v>36</v>
      </c>
      <c r="C8" s="1">
        <v>45583</v>
      </c>
      <c r="D8" s="32">
        <v>20</v>
      </c>
      <c r="E8" s="11">
        <v>409500</v>
      </c>
      <c r="F8" s="11">
        <v>17936</v>
      </c>
      <c r="G8" s="11">
        <f>ROUND(E8-F8,)</f>
        <v>391564</v>
      </c>
      <c r="H8" s="11">
        <f>G8*18%</f>
        <v>70481.52</v>
      </c>
      <c r="I8" s="11">
        <f>G8+H8</f>
        <v>462045.52</v>
      </c>
      <c r="J8" s="11">
        <f>ROUND(G8*$J$6,)</f>
        <v>3916</v>
      </c>
      <c r="K8" s="11">
        <f>ROUND(G8*$K$6,)</f>
        <v>19578</v>
      </c>
      <c r="L8" s="11"/>
      <c r="M8" s="11"/>
      <c r="N8" s="42">
        <f>H8</f>
        <v>70481.52</v>
      </c>
      <c r="O8" s="11"/>
      <c r="P8" s="11">
        <v>0</v>
      </c>
      <c r="Q8" s="11">
        <f>ROUND(I8-SUM(J8:P8),0)</f>
        <v>368070</v>
      </c>
      <c r="R8" s="11"/>
      <c r="S8" s="11"/>
      <c r="T8" s="11">
        <v>150000</v>
      </c>
      <c r="U8" s="43" t="s">
        <v>6</v>
      </c>
    </row>
    <row r="9" spans="1:61" ht="27.6" x14ac:dyDescent="0.3">
      <c r="A9" s="27">
        <v>66318</v>
      </c>
      <c r="B9" s="55" t="s">
        <v>35</v>
      </c>
      <c r="C9" s="1"/>
      <c r="D9" s="32">
        <v>20</v>
      </c>
      <c r="E9" s="11">
        <f>N8</f>
        <v>70481.52</v>
      </c>
      <c r="F9" s="11"/>
      <c r="G9" s="11"/>
      <c r="H9" s="11"/>
      <c r="I9" s="11"/>
      <c r="J9" s="11"/>
      <c r="K9" s="11"/>
      <c r="L9" s="11"/>
      <c r="M9" s="11"/>
      <c r="N9" s="42"/>
      <c r="O9" s="11"/>
      <c r="P9" s="11"/>
      <c r="Q9" s="11">
        <f>E9</f>
        <v>70481.52</v>
      </c>
      <c r="R9" s="11"/>
      <c r="S9" s="11"/>
      <c r="T9" s="11">
        <v>150000</v>
      </c>
      <c r="U9" s="43" t="s">
        <v>7</v>
      </c>
    </row>
    <row r="10" spans="1:61" ht="27.6" x14ac:dyDescent="0.3">
      <c r="A10" s="27"/>
      <c r="B10" s="38"/>
      <c r="C10" s="1"/>
      <c r="D10" s="32"/>
      <c r="E10" s="11"/>
      <c r="F10" s="11"/>
      <c r="G10" s="11"/>
      <c r="H10" s="11"/>
      <c r="I10" s="11"/>
      <c r="J10" s="11"/>
      <c r="K10" s="11"/>
      <c r="L10" s="11"/>
      <c r="M10" s="11"/>
      <c r="N10" s="42"/>
      <c r="O10" s="11"/>
      <c r="P10" s="11"/>
      <c r="Q10" s="11"/>
      <c r="R10" s="11"/>
      <c r="S10" s="11"/>
      <c r="T10" s="11">
        <v>148500</v>
      </c>
      <c r="U10" s="43" t="s">
        <v>8</v>
      </c>
    </row>
    <row r="11" spans="1:61" ht="27.6" x14ac:dyDescent="0.3">
      <c r="A11" s="27"/>
      <c r="B11" s="38"/>
      <c r="C11" s="1"/>
      <c r="D11" s="32"/>
      <c r="E11" s="11"/>
      <c r="F11" s="11"/>
      <c r="G11" s="11"/>
      <c r="H11" s="11"/>
      <c r="I11" s="11"/>
      <c r="J11" s="11"/>
      <c r="K11" s="11"/>
      <c r="L11" s="11"/>
      <c r="M11" s="11"/>
      <c r="N11" s="42"/>
      <c r="O11" s="11"/>
      <c r="P11" s="11"/>
      <c r="Q11" s="11"/>
      <c r="R11" s="11"/>
      <c r="S11" s="11"/>
      <c r="T11" s="11">
        <v>69300</v>
      </c>
      <c r="U11" s="43" t="s">
        <v>12</v>
      </c>
    </row>
    <row r="12" spans="1:61" s="15" customFormat="1" ht="16.2" x14ac:dyDescent="0.3">
      <c r="A12" s="29"/>
      <c r="B12" s="16"/>
      <c r="C12" s="16"/>
      <c r="D12" s="30"/>
      <c r="E12" s="16"/>
      <c r="F12" s="16"/>
      <c r="G12" s="16"/>
      <c r="H12" s="31"/>
      <c r="I12" s="16"/>
      <c r="J12" s="31"/>
      <c r="K12" s="31"/>
      <c r="L12" s="31"/>
      <c r="M12" s="31"/>
      <c r="N12" s="31"/>
      <c r="O12" s="31"/>
      <c r="P12" s="31"/>
      <c r="Q12" s="16"/>
      <c r="R12" s="16"/>
      <c r="S12" s="16"/>
      <c r="T12" s="16"/>
      <c r="U12" s="44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</row>
    <row r="13" spans="1:61" ht="39.6" x14ac:dyDescent="0.3">
      <c r="A13" s="27">
        <v>67342</v>
      </c>
      <c r="B13" s="38" t="s">
        <v>37</v>
      </c>
      <c r="C13" s="1">
        <v>45652</v>
      </c>
      <c r="D13" s="32">
        <v>26</v>
      </c>
      <c r="E13" s="11">
        <v>409500</v>
      </c>
      <c r="F13" s="11">
        <v>39163</v>
      </c>
      <c r="G13" s="11">
        <f>ROUND(E13-F13,)</f>
        <v>370337</v>
      </c>
      <c r="H13" s="11">
        <f>G13*18%</f>
        <v>66660.66</v>
      </c>
      <c r="I13" s="11">
        <f>G13+H13</f>
        <v>436997.66000000003</v>
      </c>
      <c r="J13" s="11">
        <f>ROUND(G13*$J$6,)</f>
        <v>3703</v>
      </c>
      <c r="K13" s="11">
        <f>ROUND(G13*$K$6,)</f>
        <v>18517</v>
      </c>
      <c r="L13" s="11"/>
      <c r="M13" s="11"/>
      <c r="N13" s="42">
        <f>H13</f>
        <v>66660.66</v>
      </c>
      <c r="O13" s="11"/>
      <c r="P13" s="11">
        <v>0</v>
      </c>
      <c r="Q13" s="11">
        <f>ROUND(I13-SUM(J13:P13),0)</f>
        <v>348117</v>
      </c>
      <c r="R13" s="11"/>
      <c r="S13" s="11"/>
      <c r="T13" s="11">
        <v>260000</v>
      </c>
      <c r="U13" s="43" t="s">
        <v>9</v>
      </c>
    </row>
    <row r="14" spans="1:61" ht="27.6" x14ac:dyDescent="0.3">
      <c r="A14" s="27">
        <v>67342</v>
      </c>
      <c r="B14" s="55" t="s">
        <v>35</v>
      </c>
      <c r="C14" s="1"/>
      <c r="D14" s="32">
        <v>26</v>
      </c>
      <c r="E14" s="11">
        <f>N13</f>
        <v>66660.66</v>
      </c>
      <c r="F14" s="11"/>
      <c r="G14" s="11"/>
      <c r="H14" s="11"/>
      <c r="I14" s="11"/>
      <c r="J14" s="11"/>
      <c r="K14" s="11"/>
      <c r="L14" s="11"/>
      <c r="M14" s="11"/>
      <c r="N14" s="42"/>
      <c r="O14" s="11"/>
      <c r="P14" s="11"/>
      <c r="Q14" s="11">
        <f>E14</f>
        <v>66660.66</v>
      </c>
      <c r="R14" s="11"/>
      <c r="S14" s="11"/>
      <c r="T14" s="11">
        <v>50000</v>
      </c>
      <c r="U14" s="43" t="s">
        <v>10</v>
      </c>
    </row>
    <row r="15" spans="1:61" ht="27.6" x14ac:dyDescent="0.3">
      <c r="A15" s="11"/>
      <c r="B15" s="11"/>
      <c r="C15" s="11"/>
      <c r="D15" s="23"/>
      <c r="E15" s="11"/>
      <c r="F15" s="11"/>
      <c r="G15" s="11"/>
      <c r="H15" s="11"/>
      <c r="I15" s="11"/>
      <c r="J15" s="11"/>
      <c r="K15" s="33"/>
      <c r="L15" s="33"/>
      <c r="M15" s="33"/>
      <c r="N15" s="33"/>
      <c r="O15" s="33"/>
      <c r="P15" s="33"/>
      <c r="Q15" s="11"/>
      <c r="R15" s="11"/>
      <c r="S15" s="11"/>
      <c r="T15" s="11">
        <v>69300</v>
      </c>
      <c r="U15" s="43" t="s">
        <v>11</v>
      </c>
    </row>
    <row r="16" spans="1:61" ht="15" thickBot="1" x14ac:dyDescent="0.35">
      <c r="A16" s="12"/>
      <c r="B16" s="12"/>
      <c r="C16" s="12"/>
      <c r="D16" s="24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</row>
    <row r="17" spans="1:21" ht="21" customHeight="1" x14ac:dyDescent="0.3">
      <c r="A17" s="25"/>
      <c r="B17" s="25"/>
      <c r="C17" s="25"/>
      <c r="D17" s="36"/>
      <c r="E17" s="25"/>
      <c r="F17" s="25"/>
      <c r="G17" s="25"/>
      <c r="H17" s="25"/>
      <c r="I17" s="25"/>
      <c r="J17" s="37"/>
      <c r="K17" s="37"/>
      <c r="L17" s="37"/>
      <c r="M17" s="37"/>
      <c r="N17" s="37"/>
      <c r="O17" s="37"/>
      <c r="P17" s="37"/>
      <c r="Q17" s="37"/>
      <c r="R17" s="39"/>
      <c r="S17" s="37"/>
      <c r="T17" s="37"/>
      <c r="U17" s="25"/>
    </row>
    <row r="18" spans="1:21" x14ac:dyDescent="0.3">
      <c r="A18" s="11"/>
      <c r="B18" s="11"/>
      <c r="C18" s="11"/>
      <c r="D18" s="23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38"/>
      <c r="S18" s="11"/>
      <c r="T18" s="11"/>
      <c r="U18" s="11"/>
    </row>
    <row r="19" spans="1:21" ht="15" thickBot="1" x14ac:dyDescent="0.35">
      <c r="A19" s="13"/>
      <c r="B19" s="13"/>
      <c r="C19" s="13"/>
      <c r="D19" s="34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40"/>
      <c r="S19" s="13"/>
      <c r="T19" s="35"/>
      <c r="U19" s="13"/>
    </row>
    <row r="21" spans="1:21" ht="15" thickBot="1" x14ac:dyDescent="0.35"/>
    <row r="22" spans="1:21" ht="15" thickBot="1" x14ac:dyDescent="0.35">
      <c r="M22" s="45"/>
      <c r="N22" s="46"/>
      <c r="O22" s="47"/>
    </row>
    <row r="23" spans="1:21" ht="15" thickBot="1" x14ac:dyDescent="0.35">
      <c r="M23" s="45"/>
      <c r="N23" s="46"/>
      <c r="O23" s="47"/>
    </row>
    <row r="24" spans="1:21" x14ac:dyDescent="0.3">
      <c r="M24" s="48"/>
      <c r="N24" s="49"/>
      <c r="O24" s="18"/>
    </row>
    <row r="25" spans="1:21" x14ac:dyDescent="0.3">
      <c r="M25" s="50"/>
      <c r="N25" s="51"/>
      <c r="O25" s="19"/>
    </row>
    <row r="26" spans="1:21" x14ac:dyDescent="0.3">
      <c r="M26" s="50"/>
      <c r="N26" s="51"/>
      <c r="O26" s="19"/>
    </row>
    <row r="27" spans="1:21" x14ac:dyDescent="0.3">
      <c r="M27" s="50"/>
      <c r="N27" s="51"/>
      <c r="O27" s="17"/>
    </row>
    <row r="28" spans="1:21" ht="15" thickBot="1" x14ac:dyDescent="0.35">
      <c r="M28" s="52"/>
      <c r="N28" s="53"/>
      <c r="O28" s="41"/>
    </row>
  </sheetData>
  <mergeCells count="7">
    <mergeCell ref="M22:O22"/>
    <mergeCell ref="M24:N24"/>
    <mergeCell ref="M25:N25"/>
    <mergeCell ref="M27:N27"/>
    <mergeCell ref="M28:N28"/>
    <mergeCell ref="M26:N26"/>
    <mergeCell ref="M23:O23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2022-06-10T14:20:18Z</cp:lastPrinted>
  <dcterms:created xsi:type="dcterms:W3CDTF">2022-06-10T14:11:52Z</dcterms:created>
  <dcterms:modified xsi:type="dcterms:W3CDTF">2025-05-27T12:07:52Z</dcterms:modified>
</cp:coreProperties>
</file>