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hah Alam\"/>
    </mc:Choice>
  </mc:AlternateContent>
  <xr:revisionPtr revIDLastSave="0" documentId="13_ncr:1_{CBD44C52-8A2E-43DD-BF31-685C3FB3DEB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G9" i="1"/>
  <c r="J9" i="1" s="1"/>
  <c r="O15" i="1"/>
  <c r="K9" i="1" l="1"/>
  <c r="I9" i="1"/>
  <c r="P9" i="1" l="1"/>
  <c r="Q7" i="1"/>
  <c r="G8" i="1" l="1"/>
  <c r="L15" i="1" l="1"/>
  <c r="M15" i="1"/>
  <c r="K8" i="1"/>
  <c r="J8" i="1"/>
  <c r="N8" i="1"/>
  <c r="N15" i="1" s="1"/>
  <c r="K15" i="1" l="1"/>
  <c r="K21" i="1" s="1"/>
  <c r="I8" i="1"/>
  <c r="P8" i="1" s="1"/>
  <c r="T12" i="1" s="1"/>
  <c r="P15" i="1" l="1"/>
  <c r="R15" i="1" l="1"/>
  <c r="R16" i="1" s="1"/>
  <c r="K22" i="1" l="1"/>
</calcChain>
</file>

<file path=xl/sharedStrings.xml><?xml version="1.0" encoding="utf-8"?>
<sst xmlns="http://schemas.openxmlformats.org/spreadsheetml/2006/main" count="43" uniqueCount="38">
  <si>
    <t>Invoice Reconcilation</t>
  </si>
  <si>
    <t>18% GST</t>
  </si>
  <si>
    <t>Amount</t>
  </si>
  <si>
    <t>UTR</t>
  </si>
  <si>
    <t xml:space="preserve">Debit </t>
  </si>
  <si>
    <t>Total Payable Amount Rs. -</t>
  </si>
  <si>
    <t>HT ( 10% )</t>
  </si>
  <si>
    <t>OC ( 10% )</t>
  </si>
  <si>
    <t>EXTRA QTY&gt; AGAINST DPR</t>
  </si>
  <si>
    <t>Pipe Laying Work</t>
  </si>
  <si>
    <t xml:space="preserve">Hold Amount </t>
  </si>
  <si>
    <t>Advance / Surplus</t>
  </si>
  <si>
    <t xml:space="preserve">GST Remaining </t>
  </si>
  <si>
    <t>Shah Alam</t>
  </si>
  <si>
    <t>Shamli</t>
  </si>
  <si>
    <t>27-11-2024 NEFT/AXISP00575054378/RIUP24/2506/SHAH ALAM/PUNB0166010 50000.00</t>
  </si>
  <si>
    <t>Not Booked</t>
  </si>
  <si>
    <t>08-01-2025 NEFT/AXISP00595630491/RIUP24/2870/SHAH ALAM/PUNB0166010 24750.00</t>
  </si>
  <si>
    <t>06-03-2025 NEFT/AXISP00629048199/RIUP24/3364/SHAH ALAM/PUNB0166010 49500.00</t>
  </si>
  <si>
    <t>Updated On 07/03/25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</si>
  <si>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</si>
  <si>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</si>
  <si>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</si>
  <si>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</si>
  <si>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</si>
  <si>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</si>
  <si>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</si>
  <si>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</si>
  <si>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</si>
  <si>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</si>
  <si>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</si>
  <si>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</si>
  <si>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</si>
  <si>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</si>
  <si>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</si>
  <si>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Final_Amount</t>
  </si>
  <si>
    <t>Total_Amount</t>
  </si>
  <si>
    <t xml:space="preserve">SUBARI VILLAGE PIPE LINE ROAD RESTORATION WORK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</si>
</sst>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₹&quot;\ #,##0.00;&quot;₹&quot;\ \-#,##0.00"/>
    <numFmt numFmtId="165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6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2" borderId="0" xfId="1" applyNumberFormat="1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5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5" fontId="3" fillId="2" borderId="7" xfId="1" applyNumberFormat="1" applyFont="1" applyFill="1" applyBorder="1" applyAlignment="1">
      <alignment vertical="center"/>
    </xf>
    <xf numFmtId="165" fontId="3" fillId="2" borderId="18" xfId="1" applyNumberFormat="1" applyFont="1" applyFill="1" applyBorder="1" applyAlignment="1">
      <alignment vertical="center"/>
    </xf>
    <xf numFmtId="165" fontId="3" fillId="2" borderId="15" xfId="1" applyNumberFormat="1" applyFont="1" applyFill="1" applyBorder="1" applyAlignment="1">
      <alignment vertical="center"/>
    </xf>
    <xf numFmtId="165" fontId="3" fillId="2" borderId="6" xfId="1" applyNumberFormat="1" applyFont="1" applyFill="1" applyBorder="1" applyAlignment="1">
      <alignment vertical="center"/>
    </xf>
    <xf numFmtId="165" fontId="3" fillId="2" borderId="8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165" fontId="3" fillId="2" borderId="28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5" fontId="3" fillId="2" borderId="16" xfId="1" applyNumberFormat="1" applyFont="1" applyFill="1" applyBorder="1" applyAlignment="1">
      <alignment vertical="center"/>
    </xf>
    <xf numFmtId="165" fontId="3" fillId="2" borderId="9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5" fontId="3" fillId="2" borderId="17" xfId="1" applyNumberFormat="1" applyFont="1" applyFill="1" applyBorder="1" applyAlignment="1">
      <alignment vertical="center"/>
    </xf>
    <xf numFmtId="165" fontId="3" fillId="2" borderId="20" xfId="1" applyNumberFormat="1" applyFont="1" applyFill="1" applyBorder="1" applyAlignment="1">
      <alignment vertical="center"/>
    </xf>
    <xf numFmtId="165" fontId="3" fillId="2" borderId="24" xfId="1" applyNumberFormat="1" applyFont="1" applyFill="1" applyBorder="1" applyAlignment="1">
      <alignment vertical="center"/>
    </xf>
    <xf numFmtId="165" fontId="3" fillId="2" borderId="11" xfId="1" applyNumberFormat="1" applyFont="1" applyFill="1" applyBorder="1" applyAlignment="1">
      <alignment vertical="center"/>
    </xf>
    <xf numFmtId="165" fontId="3" fillId="2" borderId="14" xfId="1" applyNumberFormat="1" applyFont="1" applyFill="1" applyBorder="1" applyAlignment="1">
      <alignment vertical="center"/>
    </xf>
    <xf numFmtId="165" fontId="3" fillId="2" borderId="21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5" fontId="3" fillId="2" borderId="25" xfId="1" applyNumberFormat="1" applyFont="1" applyFill="1" applyBorder="1" applyAlignment="1">
      <alignment horizontal="right" vertical="center"/>
    </xf>
    <xf numFmtId="165" fontId="3" fillId="2" borderId="13" xfId="1" applyNumberFormat="1" applyFont="1" applyFill="1" applyBorder="1" applyAlignment="1">
      <alignment vertical="center"/>
    </xf>
    <xf numFmtId="165" fontId="3" fillId="2" borderId="31" xfId="1" applyNumberFormat="1" applyFont="1" applyFill="1" applyBorder="1" applyAlignment="1">
      <alignment vertical="center"/>
    </xf>
    <xf numFmtId="165" fontId="3" fillId="2" borderId="19" xfId="1" applyNumberFormat="1" applyFont="1" applyFill="1" applyBorder="1" applyAlignment="1">
      <alignment vertical="center"/>
    </xf>
    <xf numFmtId="165" fontId="3" fillId="2" borderId="23" xfId="1" applyNumberFormat="1" applyFont="1" applyFill="1" applyBorder="1" applyAlignment="1">
      <alignment vertical="center"/>
    </xf>
    <xf numFmtId="165" fontId="3" fillId="2" borderId="26" xfId="1" applyNumberFormat="1" applyFont="1" applyFill="1" applyBorder="1" applyAlignment="1">
      <alignment vertical="center"/>
    </xf>
    <xf numFmtId="165" fontId="0" fillId="2" borderId="0" xfId="1" applyNumberFormat="1" applyFont="1" applyFill="1" applyAlignment="1">
      <alignment vertical="center"/>
    </xf>
    <xf numFmtId="165" fontId="3" fillId="2" borderId="32" xfId="1" applyNumberFormat="1" applyFont="1" applyFill="1" applyBorder="1" applyAlignment="1">
      <alignment vertical="center"/>
    </xf>
    <xf numFmtId="165" fontId="3" fillId="2" borderId="33" xfId="1" applyNumberFormat="1" applyFont="1" applyFill="1" applyBorder="1" applyAlignment="1">
      <alignment vertical="center"/>
    </xf>
    <xf numFmtId="165" fontId="3" fillId="3" borderId="9" xfId="1" applyNumberFormat="1" applyFont="1" applyFill="1" applyBorder="1" applyAlignment="1">
      <alignment vertical="center"/>
    </xf>
    <xf numFmtId="165" fontId="3" fillId="3" borderId="28" xfId="1" applyNumberFormat="1" applyFont="1" applyFill="1" applyBorder="1" applyAlignment="1">
      <alignment vertical="center"/>
    </xf>
    <xf numFmtId="165" fontId="6" fillId="2" borderId="30" xfId="1" applyNumberFormat="1" applyFont="1" applyFill="1" applyBorder="1" applyAlignment="1">
      <alignment horizontal="center" vertical="center"/>
    </xf>
    <xf numFmtId="165" fontId="6" fillId="2" borderId="5" xfId="1" applyNumberFormat="1" applyFont="1" applyFill="1" applyBorder="1" applyAlignment="1">
      <alignment horizontal="center" vertical="center" wrapText="1"/>
    </xf>
    <xf numFmtId="165" fontId="3" fillId="4" borderId="10" xfId="1" applyNumberFormat="1" applyFont="1" applyFill="1" applyBorder="1" applyAlignment="1">
      <alignment vertical="center"/>
    </xf>
    <xf numFmtId="165" fontId="3" fillId="4" borderId="18" xfId="1" applyNumberFormat="1" applyFont="1" applyFill="1" applyBorder="1" applyAlignment="1">
      <alignment vertical="center"/>
    </xf>
    <xf numFmtId="165" fontId="3" fillId="4" borderId="9" xfId="1" applyNumberFormat="1" applyFont="1" applyFill="1" applyBorder="1" applyAlignment="1">
      <alignment vertical="center"/>
    </xf>
    <xf numFmtId="165" fontId="3" fillId="4" borderId="15" xfId="1" applyNumberFormat="1" applyFont="1" applyFill="1" applyBorder="1" applyAlignment="1">
      <alignment vertical="center"/>
    </xf>
    <xf numFmtId="165" fontId="3" fillId="4" borderId="32" xfId="1" applyNumberFormat="1" applyFont="1" applyFill="1" applyBorder="1" applyAlignment="1">
      <alignment vertical="center"/>
    </xf>
    <xf numFmtId="9" fontId="3" fillId="4" borderId="6" xfId="1" applyNumberFormat="1" applyFont="1" applyFill="1" applyBorder="1" applyAlignment="1">
      <alignment vertical="center"/>
    </xf>
    <xf numFmtId="165" fontId="3" fillId="4" borderId="8" xfId="1" applyNumberFormat="1" applyFont="1" applyFill="1" applyBorder="1" applyAlignment="1">
      <alignment vertical="center"/>
    </xf>
    <xf numFmtId="9" fontId="3" fillId="4" borderId="9" xfId="1" applyNumberFormat="1" applyFont="1" applyFill="1" applyBorder="1" applyAlignment="1">
      <alignment vertical="center"/>
    </xf>
    <xf numFmtId="9" fontId="3" fillId="4" borderId="28" xfId="1" applyNumberFormat="1" applyFont="1" applyFill="1" applyBorder="1" applyAlignment="1">
      <alignment vertical="center"/>
    </xf>
    <xf numFmtId="9" fontId="3" fillId="4" borderId="8" xfId="1" applyNumberFormat="1" applyFont="1" applyFill="1" applyBorder="1" applyAlignment="1">
      <alignment vertical="center"/>
    </xf>
    <xf numFmtId="165" fontId="3" fillId="4" borderId="28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165" fontId="5" fillId="2" borderId="32" xfId="1" applyNumberFormat="1" applyFont="1" applyFill="1" applyBorder="1" applyAlignment="1">
      <alignment vertical="center"/>
    </xf>
    <xf numFmtId="165" fontId="3" fillId="2" borderId="34" xfId="1" applyNumberFormat="1" applyFont="1" applyFill="1" applyBorder="1" applyAlignment="1">
      <alignment vertical="center"/>
    </xf>
    <xf numFmtId="165" fontId="3" fillId="2" borderId="35" xfId="1" applyNumberFormat="1" applyFont="1" applyFill="1" applyBorder="1" applyAlignment="1">
      <alignment vertical="center"/>
    </xf>
    <xf numFmtId="165" fontId="5" fillId="2" borderId="35" xfId="1" applyNumberFormat="1" applyFont="1" applyFill="1" applyBorder="1" applyAlignment="1">
      <alignment vertical="center"/>
    </xf>
    <xf numFmtId="165" fontId="5" fillId="2" borderId="36" xfId="1" applyNumberFormat="1" applyFont="1" applyFill="1" applyBorder="1" applyAlignment="1">
      <alignment vertical="center"/>
    </xf>
    <xf numFmtId="165" fontId="3" fillId="2" borderId="37" xfId="1" applyNumberFormat="1" applyFont="1" applyFill="1" applyBorder="1" applyAlignment="1">
      <alignment vertical="center"/>
    </xf>
    <xf numFmtId="165" fontId="3" fillId="2" borderId="38" xfId="1" applyNumberFormat="1" applyFont="1" applyFill="1" applyBorder="1" applyAlignment="1">
      <alignment vertical="center"/>
    </xf>
    <xf numFmtId="165" fontId="3" fillId="2" borderId="39" xfId="1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165" fontId="3" fillId="2" borderId="22" xfId="1" applyNumberFormat="1" applyFont="1" applyFill="1" applyBorder="1" applyAlignment="1">
      <alignment vertical="center"/>
    </xf>
    <xf numFmtId="165" fontId="5" fillId="2" borderId="34" xfId="1" applyNumberFormat="1" applyFont="1" applyFill="1" applyBorder="1" applyAlignment="1">
      <alignment vertical="center"/>
    </xf>
    <xf numFmtId="165" fontId="3" fillId="2" borderId="36" xfId="1" applyNumberFormat="1" applyFont="1" applyFill="1" applyBorder="1" applyAlignment="1">
      <alignment vertical="center"/>
    </xf>
    <xf numFmtId="165" fontId="5" fillId="2" borderId="29" xfId="1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10" fillId="2" borderId="0" xfId="0" applyFont="1" applyFill="1" applyAlignment="1">
      <alignment horizontal="center" vertical="center" wrapText="1"/>
    </xf>
    <xf numFmtId="43" fontId="3" fillId="4" borderId="9" xfId="1" applyFont="1" applyFill="1" applyBorder="1" applyAlignment="1">
      <alignment vertical="center"/>
    </xf>
    <xf numFmtId="165" fontId="9" fillId="2" borderId="7" xfId="1" applyNumberFormat="1" applyFont="1" applyFill="1" applyBorder="1" applyAlignment="1">
      <alignment horizontal="left" vertical="center"/>
    </xf>
    <xf numFmtId="165" fontId="9" fillId="2" borderId="21" xfId="1" applyNumberFormat="1" applyFont="1" applyFill="1" applyBorder="1" applyAlignment="1">
      <alignment horizontal="left" vertical="center"/>
    </xf>
    <xf numFmtId="165" fontId="9" fillId="2" borderId="7" xfId="1" applyNumberFormat="1" applyFont="1" applyFill="1" applyBorder="1" applyAlignment="1">
      <alignment horizontal="center" vertical="center"/>
    </xf>
    <xf numFmtId="164" fontId="9" fillId="2" borderId="21" xfId="1" applyNumberFormat="1" applyFont="1" applyFill="1" applyBorder="1" applyAlignment="1">
      <alignment horizontal="center" vertical="center"/>
    </xf>
    <xf numFmtId="165" fontId="9" fillId="2" borderId="12" xfId="1" applyNumberFormat="1" applyFont="1" applyFill="1" applyBorder="1" applyAlignment="1">
      <alignment horizontal="left" vertical="center"/>
    </xf>
    <xf numFmtId="165" fontId="9" fillId="2" borderId="40" xfId="1" applyNumberFormat="1" applyFont="1" applyFill="1" applyBorder="1" applyAlignment="1">
      <alignment horizontal="left" vertical="center"/>
    </xf>
    <xf numFmtId="164" fontId="9" fillId="2" borderId="12" xfId="1" applyNumberFormat="1" applyFont="1" applyFill="1" applyBorder="1" applyAlignment="1">
      <alignment horizontal="center" vertical="center"/>
    </xf>
    <xf numFmtId="164" fontId="9" fillId="2" borderId="23" xfId="1" applyNumberFormat="1" applyFont="1" applyFill="1" applyBorder="1" applyAlignment="1">
      <alignment horizontal="center" vertical="center"/>
    </xf>
    <xf numFmtId="165" fontId="8" fillId="2" borderId="3" xfId="1" applyNumberFormat="1" applyFont="1" applyFill="1" applyBorder="1" applyAlignment="1">
      <alignment horizontal="center" vertical="center"/>
    </xf>
    <xf numFmtId="165" fontId="8" fillId="2" borderId="4" xfId="1" applyNumberFormat="1" applyFont="1" applyFill="1" applyBorder="1" applyAlignment="1">
      <alignment horizontal="center" vertical="center"/>
    </xf>
    <xf numFmtId="165" fontId="8" fillId="2" borderId="27" xfId="1" applyNumberFormat="1" applyFont="1" applyFill="1" applyBorder="1" applyAlignment="1">
      <alignment horizontal="center" vertical="center"/>
    </xf>
    <xf numFmtId="165" fontId="9" fillId="2" borderId="3" xfId="1" applyNumberFormat="1" applyFont="1" applyFill="1" applyBorder="1" applyAlignment="1">
      <alignment horizontal="center" vertical="center"/>
    </xf>
    <xf numFmtId="165" fontId="9" fillId="2" borderId="4" xfId="1" applyNumberFormat="1" applyFont="1" applyFill="1" applyBorder="1" applyAlignment="1">
      <alignment horizontal="center" vertical="center"/>
    </xf>
    <xf numFmtId="165" fontId="9" fillId="2" borderId="27" xfId="1" applyNumberFormat="1" applyFont="1" applyFill="1" applyBorder="1" applyAlignment="1">
      <alignment horizontal="center" vertical="center"/>
    </xf>
    <xf numFmtId="165" fontId="9" fillId="2" borderId="10" xfId="1" applyNumberFormat="1" applyFont="1" applyFill="1" applyBorder="1" applyAlignment="1">
      <alignment horizontal="left" vertical="center"/>
    </xf>
    <xf numFmtId="165" fontId="9" fillId="2" borderId="33" xfId="1" applyNumberFormat="1" applyFont="1" applyFill="1" applyBorder="1" applyAlignment="1">
      <alignment horizontal="left" vertical="center"/>
    </xf>
    <xf numFmtId="164" fontId="9" fillId="2" borderId="10" xfId="1" applyNumberFormat="1" applyFont="1" applyFill="1" applyBorder="1" applyAlignment="1">
      <alignment horizontal="center" vertical="center"/>
    </xf>
    <xf numFmtId="164" fontId="9" fillId="2" borderId="28" xfId="1" applyNumberFormat="1" applyFont="1" applyFill="1" applyBorder="1" applyAlignment="1">
      <alignment horizontal="center" vertical="center"/>
    </xf>
    <xf numFmtId="165" fontId="9" fillId="2" borderId="16" xfId="1" applyNumberFormat="1" applyFont="1" applyFill="1" applyBorder="1" applyAlignment="1">
      <alignment horizontal="left" vertical="center"/>
    </xf>
    <xf numFmtId="164" fontId="9" fillId="2" borderId="7" xfId="1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vertical="center"/>
    </xf>
    <xf numFmtId="165" fontId="13" fillId="2" borderId="0" xfId="1" applyNumberFormat="1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165" fontId="11" fillId="2" borderId="1" xfId="2" applyFont="1" applyFill="1" applyBorder="1" applyAlignment="1">
      <alignment vertical="center"/>
    </xf>
    <xf numFmtId="165" fontId="11" fillId="2" borderId="2" xfId="2" applyFont="1" applyFill="1" applyBorder="1" applyAlignment="1">
      <alignment vertical="center"/>
    </xf>
    <xf numFmtId="0" fontId="7" fillId="0" borderId="0" xfId="0" applyFont="1"/>
    <xf numFmtId="0" fontId="7" fillId="2" borderId="41" xfId="0" applyFont="1" applyFill="1" applyBorder="1" applyAlignment="1">
      <alignment vertical="center"/>
    </xf>
    <xf numFmtId="0" fontId="7" fillId="2" borderId="41" xfId="0" applyFont="1" applyFill="1" applyBorder="1" applyAlignment="1">
      <alignment horizontal="center" vertical="center" wrapText="1"/>
    </xf>
    <xf numFmtId="14" fontId="7" fillId="2" borderId="41" xfId="0" applyNumberFormat="1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 wrapText="1"/>
    </xf>
    <xf numFmtId="165" fontId="14" fillId="2" borderId="41" xfId="2" applyFont="1" applyFill="1" applyBorder="1" applyAlignment="1">
      <alignment horizontal="center" vertical="center"/>
    </xf>
    <xf numFmtId="165" fontId="7" fillId="2" borderId="41" xfId="2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</cellXfs>
  <cellStyles count="3">
    <cellStyle name="Comma" xfId="1" builtinId="3"/>
    <cellStyle name="Comma 2" xfId="2" xr:uid="{45279755-CD7B-45C7-B5EA-CE2929972E2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zoomScale="84" zoomScaleNormal="130" workbookViewId="0">
      <selection sqref="A1:B4"/>
    </sheetView>
  </sheetViews>
  <sheetFormatPr defaultColWidth="9" defaultRowHeight="24.9" customHeight="1" x14ac:dyDescent="0.3"/>
  <cols>
    <col min="1" max="1" width="13.44140625" style="10" bestFit="1" customWidth="1"/>
    <col min="2" max="2" width="30" style="10" customWidth="1"/>
    <col min="3" max="3" width="13.44140625" style="10" bestFit="1" customWidth="1"/>
    <col min="4" max="4" width="11.5546875" style="10" bestFit="1" customWidth="1"/>
    <col min="5" max="5" width="13.33203125" style="10" bestFit="1" customWidth="1"/>
    <col min="6" max="7" width="13.33203125" style="10" customWidth="1"/>
    <col min="8" max="8" width="14.6640625" style="46" customWidth="1"/>
    <col min="9" max="9" width="12.88671875" style="46" bestFit="1" customWidth="1"/>
    <col min="10" max="10" width="10.6640625" style="10" bestFit="1" customWidth="1"/>
    <col min="11" max="11" width="10.6640625" style="10" customWidth="1"/>
    <col min="12" max="14" width="12.33203125" style="10" customWidth="1"/>
    <col min="15" max="15" width="13.109375" style="10" customWidth="1"/>
    <col min="16" max="16" width="14.88671875" style="10" customWidth="1"/>
    <col min="17" max="17" width="8.44140625" style="10" bestFit="1" customWidth="1"/>
    <col min="18" max="18" width="14" style="10" customWidth="1"/>
    <col min="19" max="19" width="91.44140625" style="10" bestFit="1" customWidth="1"/>
    <col min="20" max="20" width="13.109375" style="10" customWidth="1"/>
    <col min="21" max="16384" width="9" style="10"/>
  </cols>
  <sheetData>
    <row r="1" spans="1:24" ht="24.9" customHeight="1" thickBot="1" x14ac:dyDescent="0.35">
      <c r="A1" s="106" t="s">
        <v>20</v>
      </c>
      <c r="B1" s="102" t="s">
        <v>13</v>
      </c>
      <c r="F1" s="9" t="s">
        <v>14</v>
      </c>
      <c r="H1" s="10"/>
      <c r="I1" s="11"/>
      <c r="J1" s="11"/>
      <c r="K1" s="11"/>
      <c r="L1" s="12"/>
      <c r="M1" s="12"/>
    </row>
    <row r="2" spans="1:24" ht="24.9" customHeight="1" thickBot="1" x14ac:dyDescent="0.35">
      <c r="A2" s="106" t="s">
        <v>21</v>
      </c>
      <c r="B2" s="104" t="s">
        <v>22</v>
      </c>
      <c r="E2" s="14"/>
      <c r="F2" s="13" t="s">
        <v>0</v>
      </c>
      <c r="G2" s="14"/>
      <c r="H2" s="14" t="s">
        <v>13</v>
      </c>
      <c r="I2" s="10"/>
      <c r="L2" s="15" t="s">
        <v>9</v>
      </c>
      <c r="M2" s="46"/>
      <c r="N2" s="16"/>
      <c r="O2" s="16"/>
      <c r="P2" s="16"/>
      <c r="Q2" s="16"/>
      <c r="R2" s="16"/>
      <c r="S2" s="16"/>
      <c r="T2" s="16"/>
      <c r="U2" s="16"/>
      <c r="X2" s="16"/>
    </row>
    <row r="3" spans="1:24" ht="24.9" customHeight="1" thickBot="1" x14ac:dyDescent="0.35">
      <c r="A3" s="106" t="s">
        <v>23</v>
      </c>
      <c r="B3" s="105" t="s">
        <v>14</v>
      </c>
      <c r="E3" s="14"/>
      <c r="F3" s="101"/>
      <c r="G3" s="14"/>
      <c r="H3" s="14"/>
      <c r="I3" s="10"/>
      <c r="L3" s="15"/>
      <c r="M3" s="46"/>
      <c r="N3" s="16"/>
      <c r="O3" s="16"/>
      <c r="P3" s="16"/>
      <c r="Q3" s="16"/>
      <c r="R3" s="16"/>
      <c r="S3" s="16"/>
      <c r="T3" s="16"/>
      <c r="U3" s="16"/>
      <c r="X3" s="16"/>
    </row>
    <row r="4" spans="1:24" ht="24.9" customHeight="1" thickBot="1" x14ac:dyDescent="0.35">
      <c r="A4" s="106" t="s">
        <v>24</v>
      </c>
      <c r="B4" s="103" t="s">
        <v>14</v>
      </c>
      <c r="E4" s="17"/>
      <c r="F4" s="17"/>
      <c r="G4" s="17"/>
      <c r="H4" s="17"/>
      <c r="I4" s="17"/>
      <c r="J4" s="16"/>
      <c r="K4" s="16"/>
      <c r="L4" s="18"/>
      <c r="M4" s="18"/>
      <c r="N4" s="16"/>
      <c r="O4" s="16"/>
      <c r="P4" s="16"/>
      <c r="Q4" s="16"/>
      <c r="R4" s="16"/>
      <c r="S4" s="16"/>
      <c r="V4" s="19"/>
      <c r="W4" s="19"/>
      <c r="X4" s="16"/>
    </row>
    <row r="5" spans="1:24" ht="24.9" customHeight="1" thickBot="1" x14ac:dyDescent="0.35">
      <c r="A5" s="107" t="s">
        <v>25</v>
      </c>
      <c r="B5" s="108" t="s">
        <v>26</v>
      </c>
      <c r="C5" s="109" t="s">
        <v>27</v>
      </c>
      <c r="D5" s="110" t="s">
        <v>28</v>
      </c>
      <c r="E5" s="108" t="s">
        <v>29</v>
      </c>
      <c r="F5" s="108" t="s">
        <v>30</v>
      </c>
      <c r="G5" s="110" t="s">
        <v>31</v>
      </c>
      <c r="H5" s="112" t="s">
        <v>32</v>
      </c>
      <c r="I5" s="113" t="s">
        <v>2</v>
      </c>
      <c r="J5" s="111" t="s">
        <v>33</v>
      </c>
      <c r="K5" s="111" t="s">
        <v>34</v>
      </c>
      <c r="L5" s="8" t="s">
        <v>6</v>
      </c>
      <c r="M5" s="8" t="s">
        <v>7</v>
      </c>
      <c r="N5" s="51" t="s">
        <v>1</v>
      </c>
      <c r="O5" s="52" t="s">
        <v>8</v>
      </c>
      <c r="P5" s="114" t="s">
        <v>35</v>
      </c>
      <c r="Q5" s="1"/>
      <c r="R5" s="115" t="s">
        <v>36</v>
      </c>
      <c r="S5" s="115" t="s">
        <v>3</v>
      </c>
      <c r="T5" s="52"/>
    </row>
    <row r="6" spans="1:24" ht="24.9" customHeight="1" x14ac:dyDescent="0.3">
      <c r="A6" s="21"/>
      <c r="B6" s="20"/>
      <c r="C6" s="21"/>
      <c r="D6" s="21"/>
      <c r="E6" s="22"/>
      <c r="F6" s="47"/>
      <c r="G6" s="47"/>
      <c r="H6" s="28">
        <v>0.18</v>
      </c>
      <c r="I6" s="24"/>
      <c r="J6" s="25">
        <v>0.01</v>
      </c>
      <c r="K6" s="26">
        <v>0.05</v>
      </c>
      <c r="L6" s="26">
        <v>0.1</v>
      </c>
      <c r="M6" s="26">
        <v>0.1</v>
      </c>
      <c r="N6" s="29">
        <v>0.18</v>
      </c>
      <c r="O6" s="25"/>
      <c r="P6" s="27"/>
      <c r="Q6" s="1"/>
      <c r="R6" s="31"/>
      <c r="S6" s="27"/>
      <c r="T6" s="25"/>
    </row>
    <row r="7" spans="1:24" ht="24.9" customHeight="1" x14ac:dyDescent="0.3">
      <c r="A7" s="54"/>
      <c r="B7" s="53"/>
      <c r="C7" s="54"/>
      <c r="D7" s="55"/>
      <c r="E7" s="56"/>
      <c r="F7" s="57"/>
      <c r="G7" s="57"/>
      <c r="H7" s="58"/>
      <c r="I7" s="59"/>
      <c r="J7" s="60"/>
      <c r="K7" s="61"/>
      <c r="L7" s="61"/>
      <c r="M7" s="61"/>
      <c r="N7" s="62"/>
      <c r="O7" s="60"/>
      <c r="P7" s="63"/>
      <c r="Q7" s="64">
        <f>A8</f>
        <v>66503</v>
      </c>
      <c r="R7" s="55"/>
      <c r="S7" s="63"/>
      <c r="T7" s="60"/>
    </row>
    <row r="8" spans="1:24" ht="24.9" customHeight="1" x14ac:dyDescent="0.3">
      <c r="A8" s="73">
        <v>66503</v>
      </c>
      <c r="B8" s="3" t="s">
        <v>37</v>
      </c>
      <c r="C8" s="4">
        <v>45596</v>
      </c>
      <c r="D8" s="6">
        <v>1</v>
      </c>
      <c r="E8" s="30">
        <v>61950</v>
      </c>
      <c r="F8" s="48">
        <v>0</v>
      </c>
      <c r="G8" s="48">
        <f>ROUND(E8-F8,0)</f>
        <v>61950</v>
      </c>
      <c r="H8" s="23"/>
      <c r="I8" s="24">
        <f>G8+H8</f>
        <v>61950</v>
      </c>
      <c r="J8" s="31">
        <f>ROUND(G8*$J$6,)</f>
        <v>620</v>
      </c>
      <c r="K8" s="27">
        <f>ROUND(G8*$K$6,)</f>
        <v>3098</v>
      </c>
      <c r="L8" s="27">
        <v>0</v>
      </c>
      <c r="M8" s="27">
        <v>0</v>
      </c>
      <c r="N8" s="24">
        <f>+H8</f>
        <v>0</v>
      </c>
      <c r="O8" s="31">
        <v>0</v>
      </c>
      <c r="P8" s="50">
        <f>ROUND(I8-SUM(J8:O8),0)</f>
        <v>58232</v>
      </c>
      <c r="Q8" s="1"/>
      <c r="R8" s="49">
        <v>50000</v>
      </c>
      <c r="S8" s="32" t="s">
        <v>15</v>
      </c>
      <c r="T8" s="31"/>
    </row>
    <row r="9" spans="1:24" ht="24.9" customHeight="1" x14ac:dyDescent="0.3">
      <c r="A9" s="73">
        <v>66503</v>
      </c>
      <c r="B9" s="3" t="s">
        <v>37</v>
      </c>
      <c r="C9" s="4">
        <v>45656</v>
      </c>
      <c r="D9" s="6">
        <v>2</v>
      </c>
      <c r="E9" s="30">
        <v>54789</v>
      </c>
      <c r="F9" s="48"/>
      <c r="G9" s="48">
        <f>ROUND(E9-F9,0)</f>
        <v>54789</v>
      </c>
      <c r="H9" s="23"/>
      <c r="I9" s="24">
        <f>G9+H9</f>
        <v>54789</v>
      </c>
      <c r="J9" s="31">
        <f>ROUND(G9*$J$6,)</f>
        <v>548</v>
      </c>
      <c r="K9" s="27">
        <f>ROUND(G9*$K$6,)</f>
        <v>2739</v>
      </c>
      <c r="L9" s="27">
        <v>0</v>
      </c>
      <c r="M9" s="27">
        <v>0</v>
      </c>
      <c r="N9" s="24">
        <f>+H9</f>
        <v>0</v>
      </c>
      <c r="O9" s="31">
        <v>0</v>
      </c>
      <c r="P9" s="50">
        <f>ROUND(I9-SUM(J9:O9),0)</f>
        <v>51502</v>
      </c>
      <c r="Q9" s="79" t="s">
        <v>16</v>
      </c>
      <c r="R9" s="49">
        <v>24750</v>
      </c>
      <c r="S9" s="32" t="s">
        <v>17</v>
      </c>
      <c r="T9" s="31"/>
    </row>
    <row r="10" spans="1:24" ht="24.9" customHeight="1" x14ac:dyDescent="0.3">
      <c r="A10" s="73">
        <v>66503</v>
      </c>
      <c r="B10" s="3"/>
      <c r="C10" s="4"/>
      <c r="D10" s="6"/>
      <c r="E10" s="30"/>
      <c r="F10" s="48"/>
      <c r="G10" s="48"/>
      <c r="H10" s="23"/>
      <c r="I10" s="24"/>
      <c r="J10" s="31"/>
      <c r="K10" s="27"/>
      <c r="L10" s="27"/>
      <c r="M10" s="27"/>
      <c r="N10" s="24"/>
      <c r="O10" s="31"/>
      <c r="P10" s="50"/>
      <c r="Q10" s="1"/>
      <c r="R10" s="49">
        <v>49500</v>
      </c>
      <c r="S10" s="32" t="s">
        <v>18</v>
      </c>
      <c r="T10" s="31"/>
    </row>
    <row r="11" spans="1:24" ht="24.9" customHeight="1" x14ac:dyDescent="0.3">
      <c r="A11" s="4"/>
      <c r="B11" s="3"/>
      <c r="C11" s="4"/>
      <c r="D11" s="6"/>
      <c r="E11" s="30"/>
      <c r="F11" s="48"/>
      <c r="G11" s="48"/>
      <c r="H11" s="23"/>
      <c r="I11" s="24"/>
      <c r="J11" s="31"/>
      <c r="K11" s="27"/>
      <c r="L11" s="27"/>
      <c r="M11" s="27"/>
      <c r="N11" s="24"/>
      <c r="O11" s="31"/>
      <c r="P11" s="27"/>
      <c r="Q11" s="1"/>
      <c r="R11" s="31"/>
      <c r="S11" s="32"/>
      <c r="T11" s="31"/>
    </row>
    <row r="12" spans="1:24" ht="24.9" customHeight="1" x14ac:dyDescent="0.3">
      <c r="A12" s="54"/>
      <c r="B12" s="53"/>
      <c r="C12" s="54"/>
      <c r="D12" s="55"/>
      <c r="E12" s="56"/>
      <c r="F12" s="57"/>
      <c r="G12" s="57"/>
      <c r="H12" s="58"/>
      <c r="I12" s="59"/>
      <c r="J12" s="60"/>
      <c r="K12" s="61"/>
      <c r="L12" s="61"/>
      <c r="M12" s="61"/>
      <c r="N12" s="62"/>
      <c r="O12" s="60"/>
      <c r="P12" s="63"/>
      <c r="Q12" s="64"/>
      <c r="R12" s="55"/>
      <c r="S12" s="63"/>
      <c r="T12" s="80">
        <f>SUM(P8:P11)-SUM(R8:R11)</f>
        <v>-14516</v>
      </c>
    </row>
    <row r="13" spans="1:24" ht="24.9" customHeight="1" x14ac:dyDescent="0.3">
      <c r="A13" s="34"/>
      <c r="B13" s="33"/>
      <c r="C13" s="34"/>
      <c r="D13" s="34"/>
      <c r="E13" s="35"/>
      <c r="F13" s="36"/>
      <c r="G13" s="35"/>
      <c r="H13" s="36"/>
      <c r="I13" s="37"/>
      <c r="J13" s="21"/>
      <c r="K13" s="38"/>
      <c r="L13" s="38"/>
      <c r="M13" s="38"/>
      <c r="N13" s="22"/>
      <c r="O13" s="21"/>
      <c r="P13" s="38"/>
      <c r="Q13" s="7"/>
      <c r="R13" s="21"/>
      <c r="S13" s="39"/>
      <c r="T13" s="21"/>
    </row>
    <row r="14" spans="1:24" ht="24.9" customHeight="1" thickBot="1" x14ac:dyDescent="0.35">
      <c r="A14" s="5"/>
      <c r="B14" s="2"/>
      <c r="C14" s="5"/>
      <c r="D14" s="5"/>
      <c r="E14" s="40"/>
      <c r="F14" s="40"/>
      <c r="G14" s="40"/>
      <c r="H14" s="41"/>
      <c r="I14" s="42"/>
      <c r="J14" s="43"/>
      <c r="K14" s="44"/>
      <c r="L14" s="44"/>
      <c r="M14" s="44"/>
      <c r="N14" s="44"/>
      <c r="O14" s="44"/>
      <c r="P14" s="44"/>
      <c r="Q14" s="7"/>
      <c r="R14" s="34"/>
      <c r="S14" s="74"/>
      <c r="T14" s="44"/>
    </row>
    <row r="15" spans="1:24" ht="24.9" customHeight="1" x14ac:dyDescent="0.3">
      <c r="A15" s="67"/>
      <c r="B15" s="66"/>
      <c r="C15" s="67"/>
      <c r="D15" s="67"/>
      <c r="E15" s="67"/>
      <c r="F15" s="67"/>
      <c r="G15" s="67"/>
      <c r="H15" s="67"/>
      <c r="I15" s="67"/>
      <c r="J15" s="68" t="s">
        <v>5</v>
      </c>
      <c r="K15" s="69">
        <f t="shared" ref="K15:O15" si="0">SUM(K8:K14)</f>
        <v>5837</v>
      </c>
      <c r="L15" s="69">
        <f t="shared" si="0"/>
        <v>0</v>
      </c>
      <c r="M15" s="69">
        <f t="shared" si="0"/>
        <v>0</v>
      </c>
      <c r="N15" s="69">
        <f t="shared" si="0"/>
        <v>0</v>
      </c>
      <c r="O15" s="69">
        <f t="shared" si="0"/>
        <v>0</v>
      </c>
      <c r="P15" s="69">
        <f>SUM(P8:P14)</f>
        <v>109734</v>
      </c>
      <c r="Q15" s="65"/>
      <c r="R15" s="75">
        <f>SUM(R6:R14)</f>
        <v>124250</v>
      </c>
      <c r="S15" s="76"/>
      <c r="T15" s="69"/>
    </row>
    <row r="16" spans="1:24" ht="24.9" customHeight="1" thickBot="1" x14ac:dyDescent="0.35">
      <c r="A16" s="71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2"/>
      <c r="Q16" s="47"/>
      <c r="R16" s="77">
        <f>P15-R15</f>
        <v>-14516</v>
      </c>
      <c r="S16" s="45"/>
      <c r="T16" s="71"/>
    </row>
    <row r="18" spans="9:20" ht="24.9" customHeight="1" thickBot="1" x14ac:dyDescent="0.35"/>
    <row r="19" spans="9:20" ht="24.9" customHeight="1" thickBot="1" x14ac:dyDescent="0.35">
      <c r="I19" s="89" t="s">
        <v>13</v>
      </c>
      <c r="J19" s="90"/>
      <c r="K19" s="90"/>
      <c r="L19" s="91"/>
      <c r="O19" s="78"/>
      <c r="T19" s="78"/>
    </row>
    <row r="20" spans="9:20" ht="24.9" customHeight="1" thickBot="1" x14ac:dyDescent="0.35">
      <c r="I20" s="92" t="s">
        <v>19</v>
      </c>
      <c r="J20" s="93"/>
      <c r="K20" s="93"/>
      <c r="L20" s="94"/>
      <c r="O20" s="78"/>
      <c r="T20" s="78"/>
    </row>
    <row r="21" spans="9:20" ht="24.9" customHeight="1" x14ac:dyDescent="0.3">
      <c r="I21" s="95" t="s">
        <v>10</v>
      </c>
      <c r="J21" s="96"/>
      <c r="K21" s="97">
        <f>K15</f>
        <v>5837</v>
      </c>
      <c r="L21" s="98"/>
    </row>
    <row r="22" spans="9:20" ht="24.9" customHeight="1" x14ac:dyDescent="0.3">
      <c r="I22" s="81" t="s">
        <v>11</v>
      </c>
      <c r="J22" s="99"/>
      <c r="K22" s="100">
        <f>R16</f>
        <v>-14516</v>
      </c>
      <c r="L22" s="84"/>
    </row>
    <row r="23" spans="9:20" ht="24.9" customHeight="1" x14ac:dyDescent="0.3">
      <c r="I23" s="81" t="s">
        <v>12</v>
      </c>
      <c r="J23" s="82"/>
      <c r="K23" s="83"/>
      <c r="L23" s="84"/>
    </row>
    <row r="24" spans="9:20" ht="24.9" customHeight="1" thickBot="1" x14ac:dyDescent="0.35">
      <c r="I24" s="85" t="s">
        <v>4</v>
      </c>
      <c r="J24" s="86"/>
      <c r="K24" s="87">
        <v>0</v>
      </c>
      <c r="L24" s="88"/>
    </row>
  </sheetData>
  <mergeCells count="10">
    <mergeCell ref="I23:J23"/>
    <mergeCell ref="K23:L23"/>
    <mergeCell ref="I24:J24"/>
    <mergeCell ref="K24:L24"/>
    <mergeCell ref="I19:L19"/>
    <mergeCell ref="I20:L20"/>
    <mergeCell ref="I21:J21"/>
    <mergeCell ref="K21:L21"/>
    <mergeCell ref="I22:J22"/>
    <mergeCell ref="K22:L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2025-05-28T06:43:34Z</dcterms:modified>
</cp:coreProperties>
</file>