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ankaj\Pankaj\"/>
    </mc:Choice>
  </mc:AlternateContent>
  <xr:revisionPtr revIDLastSave="0" documentId="13_ncr:1_{3B00C575-3D46-47CA-B1D8-040CA3F88EF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T7" i="1"/>
  <c r="W7" i="1" s="1"/>
  <c r="Q7" i="1"/>
  <c r="G12" i="1"/>
  <c r="M12" i="1" s="1"/>
  <c r="T11" i="1"/>
  <c r="W11" i="1" s="1"/>
  <c r="Q11" i="1"/>
  <c r="O15" i="1"/>
  <c r="W16" i="1" l="1"/>
  <c r="L8" i="1"/>
  <c r="H8" i="1"/>
  <c r="N8" i="1" s="1"/>
  <c r="J8" i="1"/>
  <c r="K8" i="1"/>
  <c r="K12" i="1"/>
  <c r="H12" i="1"/>
  <c r="N12" i="1" s="1"/>
  <c r="L12" i="1"/>
  <c r="J12" i="1"/>
  <c r="P8" i="1" l="1"/>
  <c r="I8" i="1"/>
  <c r="P12" i="1"/>
  <c r="I12" i="1"/>
  <c r="N16" i="1"/>
  <c r="L16" i="1"/>
  <c r="M16" i="1"/>
  <c r="K16" i="1"/>
  <c r="P16" i="1" l="1"/>
  <c r="W18" i="1" s="1"/>
</calcChain>
</file>

<file path=xl/sharedStrings.xml><?xml version="1.0" encoding="utf-8"?>
<sst xmlns="http://schemas.openxmlformats.org/spreadsheetml/2006/main" count="37" uniqueCount="35">
  <si>
    <t>Amount</t>
  </si>
  <si>
    <t>PAYMENT NOTE No.</t>
  </si>
  <si>
    <t>UTR</t>
  </si>
  <si>
    <t>SD (5%)</t>
  </si>
  <si>
    <t>Advance paid</t>
  </si>
  <si>
    <t>Additional Debit</t>
  </si>
  <si>
    <t>Total Paid Amount Rs. -</t>
  </si>
  <si>
    <t>Balance Payable Amount Rs. -</t>
  </si>
  <si>
    <t>Total Payable Amount Rs. -</t>
  </si>
  <si>
    <t>Rishal Constructions</t>
  </si>
  <si>
    <t>Shamli</t>
  </si>
  <si>
    <t>Subcontractor:</t>
  </si>
  <si>
    <t>State:</t>
  </si>
  <si>
    <t>District:</t>
  </si>
  <si>
    <t>Block:</t>
  </si>
  <si>
    <t>Uttar Pradesh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</si>
  <si>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</si>
  <si>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</si>
  <si>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</si>
  <si>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</si>
  <si>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</si>
  <si>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</si>
  <si>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</si>
  <si>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</si>
  <si>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</si>
  <si>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</si>
  <si>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</si>
  <si>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</si>
  <si>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</si>
  <si>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</si>
  <si>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</si>
  <si>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</si>
  <si>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</si>
  <si>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TITAYLI village Pipe Line Road  Road Restoration Work -At-Village-TITAYLI  </t>
  </si>
  <si>
    <t>Barnabi Pathar village Pipe Line Road  Road Restoration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</si>
</sst>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5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5" fontId="3" fillId="3" borderId="7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164" fontId="3" fillId="2" borderId="11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0" fillId="2" borderId="7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9" fontId="3" fillId="2" borderId="18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164" fontId="3" fillId="2" borderId="8" xfId="1" applyNumberFormat="1" applyFont="1" applyFill="1" applyBorder="1" applyAlignment="1">
      <alignment horizontal="right" vertical="center"/>
    </xf>
    <xf numFmtId="164" fontId="3" fillId="2" borderId="19" xfId="1" applyNumberFormat="1" applyFont="1" applyFill="1" applyBorder="1" applyAlignment="1">
      <alignment vertical="center"/>
    </xf>
    <xf numFmtId="9" fontId="3" fillId="2" borderId="19" xfId="1" applyNumberFormat="1" applyFont="1" applyFill="1" applyBorder="1" applyAlignment="1">
      <alignment vertical="center"/>
    </xf>
    <xf numFmtId="164" fontId="5" fillId="2" borderId="11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20" xfId="0" applyFont="1" applyFill="1" applyBorder="1" applyAlignment="1">
      <alignment vertical="center"/>
    </xf>
    <xf numFmtId="0" fontId="6" fillId="2" borderId="20" xfId="0" applyFont="1" applyFill="1" applyBorder="1" applyAlignment="1">
      <alignment horizontal="center" vertical="center" wrapText="1"/>
    </xf>
    <xf numFmtId="14" fontId="6" fillId="2" borderId="20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64" fontId="8" fillId="2" borderId="20" xfId="2" applyNumberFormat="1" applyFont="1" applyFill="1" applyBorder="1" applyAlignment="1">
      <alignment horizontal="center" vertical="center"/>
    </xf>
    <xf numFmtId="164" fontId="6" fillId="2" borderId="20" xfId="2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zoomScale="85" zoomScaleNormal="85" workbookViewId="0">
      <selection activeCell="B4" sqref="B4"/>
    </sheetView>
  </sheetViews>
  <sheetFormatPr defaultColWidth="9" defaultRowHeight="24.9" customHeight="1" x14ac:dyDescent="0.3"/>
  <cols>
    <col min="1" max="1" width="9" style="8"/>
    <col min="2" max="2" width="30" style="8" customWidth="1"/>
    <col min="3" max="3" width="13.44140625" style="8" bestFit="1" customWidth="1"/>
    <col min="4" max="4" width="11.5546875" style="8" bestFit="1" customWidth="1"/>
    <col min="5" max="5" width="13.33203125" style="8" bestFit="1" customWidth="1"/>
    <col min="6" max="7" width="13.33203125" style="8" customWidth="1"/>
    <col min="8" max="8" width="14.6640625" style="22" customWidth="1"/>
    <col min="9" max="9" width="12.88671875" style="22" bestFit="1" customWidth="1"/>
    <col min="10" max="10" width="15.109375" style="8" customWidth="1"/>
    <col min="11" max="11" width="14.44140625" style="8" customWidth="1"/>
    <col min="12" max="13" width="13.88671875" style="8" customWidth="1"/>
    <col min="14" max="16" width="14.88671875" style="8" customWidth="1"/>
    <col min="17" max="17" width="7.33203125" style="8" customWidth="1"/>
    <col min="18" max="18" width="21.6640625" style="8" bestFit="1" customWidth="1"/>
    <col min="19" max="19" width="12.6640625" style="8" bestFit="1" customWidth="1"/>
    <col min="20" max="20" width="14.5546875" style="8" bestFit="1" customWidth="1"/>
    <col min="21" max="22" width="14.5546875" style="8" customWidth="1"/>
    <col min="23" max="23" width="16" style="8" customWidth="1"/>
    <col min="24" max="24" width="88.33203125" style="8" customWidth="1"/>
    <col min="25" max="16384" width="9" style="8"/>
  </cols>
  <sheetData>
    <row r="1" spans="1:24" ht="24.9" customHeight="1" x14ac:dyDescent="0.3">
      <c r="A1" s="55" t="s">
        <v>11</v>
      </c>
      <c r="B1" s="7" t="s">
        <v>9</v>
      </c>
      <c r="E1" s="9"/>
      <c r="F1" s="9"/>
      <c r="G1" s="9"/>
      <c r="H1" s="10"/>
      <c r="I1" s="10"/>
    </row>
    <row r="2" spans="1:24" ht="24.9" customHeight="1" x14ac:dyDescent="0.3">
      <c r="A2" s="55" t="s">
        <v>12</v>
      </c>
      <c r="B2" s="56" t="s">
        <v>15</v>
      </c>
      <c r="C2" s="11"/>
      <c r="D2" s="11" t="s">
        <v>9</v>
      </c>
      <c r="H2" s="24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4" ht="24.9" customHeight="1" thickBot="1" x14ac:dyDescent="0.35">
      <c r="A3" s="55" t="s">
        <v>13</v>
      </c>
      <c r="B3" s="56" t="s">
        <v>10</v>
      </c>
      <c r="C3" s="11"/>
      <c r="D3" s="11"/>
      <c r="H3" s="24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4" ht="24.9" customHeight="1" thickBot="1" x14ac:dyDescent="0.35">
      <c r="A4" s="55" t="s">
        <v>14</v>
      </c>
      <c r="B4" s="56" t="s">
        <v>10</v>
      </c>
      <c r="C4" s="14"/>
      <c r="D4" s="14"/>
      <c r="E4" s="14"/>
      <c r="F4" s="13"/>
      <c r="G4" s="13"/>
      <c r="H4" s="15"/>
      <c r="I4" s="15"/>
      <c r="J4" s="13"/>
      <c r="K4" s="13"/>
      <c r="L4" s="13"/>
      <c r="M4" s="13"/>
      <c r="Q4" s="54">
        <v>45531</v>
      </c>
      <c r="R4" s="13"/>
      <c r="S4" s="16"/>
      <c r="T4" s="16"/>
      <c r="U4" s="16"/>
      <c r="V4" s="16"/>
      <c r="W4" s="16"/>
      <c r="X4" s="16"/>
    </row>
    <row r="5" spans="1:24" ht="24.9" customHeight="1" thickBot="1" x14ac:dyDescent="0.35">
      <c r="A5" s="57" t="s">
        <v>16</v>
      </c>
      <c r="B5" s="58" t="s">
        <v>17</v>
      </c>
      <c r="C5" s="59" t="s">
        <v>18</v>
      </c>
      <c r="D5" s="60" t="s">
        <v>19</v>
      </c>
      <c r="E5" s="58" t="s">
        <v>20</v>
      </c>
      <c r="F5" s="58" t="s">
        <v>21</v>
      </c>
      <c r="G5" s="60" t="s">
        <v>22</v>
      </c>
      <c r="H5" s="61" t="s">
        <v>23</v>
      </c>
      <c r="I5" s="62" t="s">
        <v>0</v>
      </c>
      <c r="J5" s="58" t="s">
        <v>24</v>
      </c>
      <c r="K5" s="58" t="s">
        <v>25</v>
      </c>
      <c r="L5" s="6" t="s">
        <v>27</v>
      </c>
      <c r="M5" s="6" t="s">
        <v>26</v>
      </c>
      <c r="N5" s="6" t="s">
        <v>28</v>
      </c>
      <c r="O5" s="6" t="s">
        <v>5</v>
      </c>
      <c r="P5" s="6" t="s">
        <v>29</v>
      </c>
      <c r="Q5" s="2"/>
      <c r="R5" s="1" t="s">
        <v>1</v>
      </c>
      <c r="S5" s="58" t="s">
        <v>30</v>
      </c>
      <c r="T5" s="58" t="s">
        <v>31</v>
      </c>
      <c r="U5" s="1" t="s">
        <v>3</v>
      </c>
      <c r="V5" s="1" t="s">
        <v>4</v>
      </c>
      <c r="W5" s="58" t="s">
        <v>32</v>
      </c>
      <c r="X5" s="58" t="s">
        <v>2</v>
      </c>
    </row>
    <row r="6" spans="1:24" ht="24.9" customHeight="1" thickBot="1" x14ac:dyDescent="0.35">
      <c r="B6" s="36"/>
      <c r="C6" s="37"/>
      <c r="D6" s="37"/>
      <c r="E6" s="38"/>
      <c r="F6" s="39"/>
      <c r="G6" s="15"/>
      <c r="H6" s="31"/>
      <c r="I6" s="40"/>
      <c r="J6" s="41">
        <v>0.01</v>
      </c>
      <c r="K6" s="42">
        <v>0.05</v>
      </c>
      <c r="L6" s="42">
        <v>0.1</v>
      </c>
      <c r="M6" s="42">
        <v>0.1</v>
      </c>
      <c r="N6" s="43"/>
      <c r="O6" s="43"/>
      <c r="P6" s="43"/>
      <c r="Q6" s="2"/>
      <c r="R6" s="49"/>
      <c r="S6" s="49"/>
      <c r="T6" s="50">
        <v>0.01</v>
      </c>
      <c r="U6" s="50">
        <v>0.05</v>
      </c>
      <c r="V6" s="49"/>
      <c r="W6" s="49"/>
      <c r="X6" s="49"/>
    </row>
    <row r="7" spans="1:24" ht="24.9" customHeight="1" x14ac:dyDescent="0.3">
      <c r="A7" s="27"/>
      <c r="B7" s="45"/>
      <c r="C7" s="28"/>
      <c r="D7" s="46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29">
        <f>A8</f>
        <v>60523</v>
      </c>
      <c r="R7" s="34"/>
      <c r="S7" s="34"/>
      <c r="T7" s="34">
        <f t="shared" ref="T7" si="0">S7*$T$6</f>
        <v>0</v>
      </c>
      <c r="U7" s="34">
        <v>0</v>
      </c>
      <c r="V7" s="34">
        <v>0</v>
      </c>
      <c r="W7" s="34">
        <f t="shared" ref="W7" si="1">ROUND(S7-T7-U7-V7,)</f>
        <v>0</v>
      </c>
      <c r="X7" s="35"/>
    </row>
    <row r="8" spans="1:24" ht="24.9" customHeight="1" x14ac:dyDescent="0.3">
      <c r="A8" s="8">
        <v>60523</v>
      </c>
      <c r="B8" s="44" t="s">
        <v>33</v>
      </c>
      <c r="C8" s="3">
        <v>45261</v>
      </c>
      <c r="D8" s="17">
        <v>2</v>
      </c>
      <c r="E8" s="17">
        <v>90923</v>
      </c>
      <c r="F8" s="17">
        <v>57225</v>
      </c>
      <c r="G8" s="17">
        <f>E8-F8</f>
        <v>33698</v>
      </c>
      <c r="H8" s="17">
        <f>G8*18%</f>
        <v>6065.6399999999994</v>
      </c>
      <c r="I8" s="17">
        <f>G8+H8</f>
        <v>39763.64</v>
      </c>
      <c r="J8" s="17">
        <f>G8*1%</f>
        <v>336.98</v>
      </c>
      <c r="K8" s="17">
        <f>G8*5%</f>
        <v>1684.9</v>
      </c>
      <c r="L8" s="17">
        <f>G8*10%</f>
        <v>3369.8</v>
      </c>
      <c r="M8" s="17">
        <v>0</v>
      </c>
      <c r="N8" s="17">
        <f>H8</f>
        <v>6065.6399999999994</v>
      </c>
      <c r="O8" s="17">
        <v>0</v>
      </c>
      <c r="P8" s="17">
        <f>G8-K8-L8-M8-O8-J8</f>
        <v>28306.32</v>
      </c>
      <c r="Q8" s="2"/>
      <c r="R8" s="17"/>
      <c r="S8" s="17"/>
      <c r="T8" s="17"/>
      <c r="U8" s="17"/>
      <c r="V8" s="17"/>
      <c r="W8" s="32"/>
      <c r="X8" s="33"/>
    </row>
    <row r="9" spans="1:24" ht="24.9" customHeight="1" x14ac:dyDescent="0.3">
      <c r="A9" s="8">
        <v>60523</v>
      </c>
      <c r="B9" s="44"/>
      <c r="C9" s="3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"/>
      <c r="R9" s="17"/>
      <c r="S9" s="17"/>
      <c r="T9" s="17"/>
      <c r="U9" s="17"/>
      <c r="V9" s="17"/>
      <c r="W9" s="32"/>
      <c r="X9" s="33"/>
    </row>
    <row r="10" spans="1:24" ht="24.9" customHeight="1" x14ac:dyDescent="0.3">
      <c r="A10" s="8">
        <v>60523</v>
      </c>
      <c r="B10" s="44"/>
      <c r="C10" s="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2"/>
      <c r="R10" s="17"/>
      <c r="S10" s="17"/>
      <c r="T10" s="17"/>
      <c r="U10" s="17"/>
      <c r="V10" s="17"/>
      <c r="W10" s="32"/>
      <c r="X10" s="33"/>
    </row>
    <row r="11" spans="1:24" ht="24.9" customHeight="1" x14ac:dyDescent="0.3">
      <c r="A11" s="27"/>
      <c r="B11" s="45"/>
      <c r="C11" s="28"/>
      <c r="D11" s="46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29">
        <f>A12</f>
        <v>60522</v>
      </c>
      <c r="R11" s="34"/>
      <c r="S11" s="34"/>
      <c r="T11" s="34">
        <f t="shared" ref="T11" si="2">S11*$T$6</f>
        <v>0</v>
      </c>
      <c r="U11" s="34">
        <v>0</v>
      </c>
      <c r="V11" s="34">
        <v>0</v>
      </c>
      <c r="W11" s="34">
        <f t="shared" ref="W11" si="3">ROUND(S11-T11-U11-V11,)</f>
        <v>0</v>
      </c>
      <c r="X11" s="35"/>
    </row>
    <row r="12" spans="1:24" ht="24.9" customHeight="1" x14ac:dyDescent="0.3">
      <c r="A12" s="8">
        <v>60522</v>
      </c>
      <c r="B12" s="44" t="s">
        <v>34</v>
      </c>
      <c r="C12" s="3">
        <v>45261</v>
      </c>
      <c r="D12" s="17">
        <v>3</v>
      </c>
      <c r="E12" s="17">
        <v>394210</v>
      </c>
      <c r="F12" s="17">
        <v>19075</v>
      </c>
      <c r="G12" s="17">
        <f>E12-F12</f>
        <v>375135</v>
      </c>
      <c r="H12" s="17">
        <f>G12*18%</f>
        <v>67524.3</v>
      </c>
      <c r="I12" s="17">
        <f>G12+H12</f>
        <v>442659.3</v>
      </c>
      <c r="J12" s="17">
        <f>G12*1%</f>
        <v>3751.35</v>
      </c>
      <c r="K12" s="17">
        <f>G12*5%</f>
        <v>18756.75</v>
      </c>
      <c r="L12" s="17">
        <f>G12*10%</f>
        <v>37513.5</v>
      </c>
      <c r="M12" s="17">
        <f>G12*10%</f>
        <v>37513.5</v>
      </c>
      <c r="N12" s="17">
        <f>H12</f>
        <v>67524.3</v>
      </c>
      <c r="O12" s="17">
        <v>0</v>
      </c>
      <c r="P12" s="17">
        <f>G12-K12-L12-M12-O12-J12</f>
        <v>277599.90000000002</v>
      </c>
      <c r="Q12" s="5"/>
      <c r="R12" s="17"/>
      <c r="S12" s="17"/>
      <c r="T12" s="17"/>
      <c r="U12" s="17"/>
      <c r="V12" s="17"/>
      <c r="W12" s="32"/>
      <c r="X12" s="33"/>
    </row>
    <row r="13" spans="1:24" ht="24.9" customHeight="1" thickBot="1" x14ac:dyDescent="0.35">
      <c r="A13" s="8">
        <v>60522</v>
      </c>
      <c r="B13" s="47"/>
      <c r="C13" s="4"/>
      <c r="D13" s="4"/>
      <c r="E13" s="48"/>
      <c r="F13" s="48"/>
      <c r="G13" s="48"/>
      <c r="H13" s="21"/>
      <c r="I13" s="21"/>
      <c r="J13" s="21"/>
      <c r="K13" s="21"/>
      <c r="L13" s="21"/>
      <c r="M13" s="21"/>
      <c r="N13" s="21"/>
      <c r="O13" s="21"/>
      <c r="P13" s="21"/>
      <c r="Q13" s="5"/>
      <c r="R13" s="21"/>
      <c r="S13" s="21"/>
      <c r="T13" s="21"/>
      <c r="U13" s="21"/>
      <c r="V13" s="21"/>
      <c r="W13" s="21"/>
      <c r="X13" s="21"/>
    </row>
    <row r="14" spans="1:24" ht="24.9" customHeight="1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  <c r="X14" s="18"/>
    </row>
    <row r="15" spans="1:24" ht="24.9" customHeight="1" thickBot="1" x14ac:dyDescent="0.35">
      <c r="A15" s="1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51"/>
      <c r="O15" s="51">
        <f>SUM(O7:O12)</f>
        <v>0</v>
      </c>
      <c r="P15" s="30"/>
      <c r="Q15" s="30"/>
      <c r="R15" s="30"/>
      <c r="S15" s="30"/>
      <c r="T15" s="30"/>
      <c r="U15" s="30"/>
      <c r="V15" s="30"/>
      <c r="W15" s="31"/>
      <c r="X15" s="26"/>
    </row>
    <row r="16" spans="1:24" ht="24.9" customHeight="1" thickBot="1" x14ac:dyDescent="0.35">
      <c r="A16" s="19"/>
      <c r="B16" s="52"/>
      <c r="C16" s="52"/>
      <c r="D16" s="52"/>
      <c r="E16" s="52"/>
      <c r="F16" s="52"/>
      <c r="G16" s="52"/>
      <c r="H16" s="52"/>
      <c r="I16" s="52"/>
      <c r="J16" s="52"/>
      <c r="K16" s="53">
        <f>SUM(K7:K13)</f>
        <v>20441.650000000001</v>
      </c>
      <c r="L16" s="53">
        <f>SUM(L7:L13)</f>
        <v>40883.300000000003</v>
      </c>
      <c r="M16" s="53">
        <f>SUM(M7:M13)</f>
        <v>37513.5</v>
      </c>
      <c r="N16" s="53">
        <f>SUM(N7:N13)</f>
        <v>73589.94</v>
      </c>
      <c r="O16" s="53" t="s">
        <v>8</v>
      </c>
      <c r="P16" s="53">
        <f>SUM(P7:P13)</f>
        <v>305906.22000000003</v>
      </c>
      <c r="Q16" s="52"/>
      <c r="R16" s="52"/>
      <c r="S16" s="52"/>
      <c r="T16" s="53" t="s">
        <v>6</v>
      </c>
      <c r="U16" s="52"/>
      <c r="V16" s="52"/>
      <c r="W16" s="53">
        <f>SUM(W7:W13)</f>
        <v>0</v>
      </c>
      <c r="X16" s="52"/>
    </row>
    <row r="17" spans="1:24" ht="24.9" customHeight="1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  <c r="X17" s="18"/>
    </row>
    <row r="18" spans="1:24" ht="24.9" customHeigh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25" t="s">
        <v>7</v>
      </c>
      <c r="U18" s="18"/>
      <c r="V18" s="18"/>
      <c r="W18" s="23">
        <f>P16-W16</f>
        <v>305906.22000000003</v>
      </c>
      <c r="X18" s="20"/>
    </row>
    <row r="19" spans="1:24" ht="24.9" customHeight="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 spans="1:24" ht="24.9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24.9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24.9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24.9" customHeigh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24.9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24.9" customHeight="1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24.9" customHeight="1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24.9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24.9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24.9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24.9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24.9" customHeight="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24.9" customHeight="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24.9" customHeight="1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24.9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24.9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24.9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24.9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24.9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24.9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24.9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24.9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24.9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24.9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24.9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24.9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24.9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24.9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24.9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24.9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24.9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24.9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24.9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24.9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24.9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24.9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24.9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24.9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24.9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24.9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24.9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24.9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24.9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24.9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24.9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24.9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24.9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24.9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24.9" customHeigh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24.9" customHeigh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24.9" customHeigh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24.9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24.9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24.9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24.9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24.9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24.9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24.9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24.9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24.9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24.9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24.9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24.9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24.9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24.9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24.9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24.9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24.9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24.9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24.9" customHeight="1" x14ac:dyDescent="0.3">
      <c r="H89" s="10"/>
      <c r="I89" s="10"/>
    </row>
    <row r="90" spans="1:24" ht="24.9" customHeight="1" x14ac:dyDescent="0.3">
      <c r="H90" s="10"/>
      <c r="I90" s="10"/>
    </row>
    <row r="91" spans="1:24" ht="24.9" customHeight="1" x14ac:dyDescent="0.3">
      <c r="H91" s="10"/>
      <c r="I91" s="10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2025-05-30T05:45:54Z</dcterms:modified>
</cp:coreProperties>
</file>