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ilm\Downloads\Anish\Anish\Shree Balaji Contractor\"/>
    </mc:Choice>
  </mc:AlternateContent>
  <xr:revisionPtr revIDLastSave="0" documentId="13_ncr:1_{4ADB72F1-30A1-4FEA-BDD1-085D7D8C74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K12" i="1" s="1"/>
  <c r="M12" i="1" l="1"/>
  <c r="H12" i="1"/>
  <c r="N12" i="1" s="1"/>
  <c r="L12" i="1"/>
  <c r="J12" i="1"/>
  <c r="G9" i="1"/>
  <c r="L9" i="1" s="1"/>
  <c r="I12" i="1" l="1"/>
  <c r="P12" i="1" s="1"/>
  <c r="M9" i="1"/>
  <c r="H9" i="1"/>
  <c r="N9" i="1" s="1"/>
  <c r="E11" i="1" s="1"/>
  <c r="P11" i="1" s="1"/>
  <c r="J9" i="1"/>
  <c r="K9" i="1"/>
  <c r="I9" i="1" l="1"/>
  <c r="P9" i="1" s="1"/>
  <c r="G8" i="1"/>
  <c r="M8" i="1" l="1"/>
  <c r="K8" i="1"/>
  <c r="L8" i="1"/>
  <c r="J8" i="1"/>
  <c r="H8" i="1"/>
  <c r="N8" i="1" s="1"/>
  <c r="E10" i="1" l="1"/>
  <c r="P10" i="1" s="1"/>
  <c r="I8" i="1"/>
  <c r="P8" i="1" s="1"/>
</calcChain>
</file>

<file path=xl/sharedStrings.xml><?xml version="1.0" encoding="utf-8"?>
<sst xmlns="http://schemas.openxmlformats.org/spreadsheetml/2006/main" count="36" uniqueCount="33">
  <si>
    <t>Amount</t>
  </si>
  <si>
    <t>UTR</t>
  </si>
  <si>
    <t>Hold Amount</t>
  </si>
  <si>
    <t>M/s Shree  Balaji contractor</t>
  </si>
  <si>
    <t>17-02-2024 NEFT/AXISP00472256561/RIUP23/4682/SHREE BALAJI CONTR/HDFC0000381 ₹ 1,10,058.00</t>
  </si>
  <si>
    <t>06-04-2024 NEFT/AXISP00489186685/RIUP23/5312/SHREE BALAJI CONTR/HDFC0000381 26770.00</t>
  </si>
  <si>
    <t>06-04-2024 NEFT/AXISP00489186668/RIUP23/5144/SHREE BALAJI CONTR/HDFC0000381 218950.00</t>
  </si>
  <si>
    <t>03-08-2024 NEFT/AXISP00524511258/RIUP24/0515/SHREE BALAJI CONTR/HDFC0000381 53258.00</t>
  </si>
  <si>
    <t>12-03-2025 NEFT/AXISP00632194503/RIUP24/2995/SHREE BALAJI CONTR/HDFC0000381 75000.00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</si>
  <si>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</si>
  <si>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</si>
  <si>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</si>
  <si>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</si>
  <si>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</si>
  <si>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</si>
  <si>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</si>
  <si>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</si>
  <si>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</si>
  <si>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</si>
  <si>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</si>
  <si>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</si>
  <si>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</si>
  <si>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</si>
  <si>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</si>
  <si>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</si>
  <si>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</si>
  <si>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GST_SD_Amount</t>
  </si>
  <si>
    <t>Final_Amount</t>
  </si>
  <si>
    <t>Total_Amount</t>
  </si>
  <si>
    <t>GST Release Note</t>
  </si>
  <si>
    <t xml:space="preserve">HAIDERNAGAR JALALPUR  VILLAGE BALANCE PIPE LINE  WORK  </t>
  </si>
  <si>
    <t xml:space="preserve">HAIDERNAGAR JALALPUR  VILLAGE BALANCE PIPE LINE  WORK </t>
  </si>
  <si>
    <t>On_Commission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</si>
</sst>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8"/>
      <color theme="1"/>
      <name val="Comic Sans MS"/>
      <family val="4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omic Sans MS"/>
      <family val="4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9" fontId="3" fillId="2" borderId="1" xfId="1" applyNumberFormat="1" applyFont="1" applyFill="1" applyBorder="1" applyAlignment="1">
      <alignment vertical="center"/>
    </xf>
    <xf numFmtId="1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0" borderId="3" xfId="0" applyBorder="1" applyAlignment="1">
      <alignment vertical="center"/>
    </xf>
    <xf numFmtId="164" fontId="5" fillId="2" borderId="6" xfId="1" applyNumberFormat="1" applyFont="1" applyFill="1" applyBorder="1" applyAlignment="1">
      <alignment vertical="center"/>
    </xf>
    <xf numFmtId="164" fontId="5" fillId="2" borderId="10" xfId="1" applyNumberFormat="1" applyFont="1" applyFill="1" applyBorder="1" applyAlignment="1">
      <alignment vertical="center"/>
    </xf>
    <xf numFmtId="164" fontId="5" fillId="2" borderId="12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9" fontId="3" fillId="3" borderId="1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5" fontId="6" fillId="2" borderId="18" xfId="0" applyNumberFormat="1" applyFont="1" applyFill="1" applyBorder="1" applyAlignment="1">
      <alignment vertical="center"/>
    </xf>
    <xf numFmtId="165" fontId="6" fillId="2" borderId="20" xfId="0" applyNumberFormat="1" applyFont="1" applyFill="1" applyBorder="1" applyAlignment="1">
      <alignment vertical="center"/>
    </xf>
    <xf numFmtId="164" fontId="5" fillId="2" borderId="11" xfId="1" applyNumberFormat="1" applyFont="1" applyFill="1" applyBorder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vertical="center"/>
    </xf>
    <xf numFmtId="0" fontId="6" fillId="0" borderId="0" xfId="0" applyFont="1"/>
    <xf numFmtId="0" fontId="6" fillId="2" borderId="17" xfId="0" applyFont="1" applyFill="1" applyBorder="1" applyAlignment="1">
      <alignment vertical="center"/>
    </xf>
    <xf numFmtId="0" fontId="6" fillId="2" borderId="17" xfId="0" applyFont="1" applyFill="1" applyBorder="1" applyAlignment="1">
      <alignment horizontal="center" vertical="center" wrapText="1"/>
    </xf>
    <xf numFmtId="14" fontId="6" fillId="2" borderId="17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11" fillId="2" borderId="17" xfId="2" applyFont="1" applyFill="1" applyBorder="1" applyAlignment="1">
      <alignment horizontal="center" vertical="center"/>
    </xf>
    <xf numFmtId="164" fontId="6" fillId="2" borderId="17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vertical="center"/>
    </xf>
    <xf numFmtId="0" fontId="0" fillId="0" borderId="1" xfId="0" applyBorder="1"/>
    <xf numFmtId="164" fontId="8" fillId="2" borderId="13" xfId="2" applyFont="1" applyFill="1" applyBorder="1" applyAlignment="1">
      <alignment horizontal="center" vertical="center"/>
    </xf>
    <xf numFmtId="164" fontId="8" fillId="2" borderId="14" xfId="2" applyFont="1" applyFill="1" applyBorder="1" applyAlignment="1">
      <alignment horizontal="center" vertical="center"/>
    </xf>
    <xf numFmtId="164" fontId="8" fillId="2" borderId="19" xfId="2" applyFont="1" applyFill="1" applyBorder="1" applyAlignment="1">
      <alignment horizontal="center" vertical="center"/>
    </xf>
    <xf numFmtId="14" fontId="9" fillId="2" borderId="13" xfId="0" applyNumberFormat="1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="73" zoomScaleNormal="73" workbookViewId="0">
      <pane ySplit="6" topLeftCell="A7" activePane="bottomLeft" state="frozen"/>
      <selection pane="bottomLeft" activeCell="M9" sqref="M9"/>
    </sheetView>
  </sheetViews>
  <sheetFormatPr defaultColWidth="9" defaultRowHeight="30" customHeight="1" x14ac:dyDescent="0.25"/>
  <cols>
    <col min="1" max="1" width="15.5703125" style="5" customWidth="1"/>
    <col min="2" max="2" width="41.5703125" style="5" customWidth="1"/>
    <col min="3" max="3" width="13.42578125" style="5" bestFit="1" customWidth="1"/>
    <col min="4" max="4" width="11.5703125" style="5" bestFit="1" customWidth="1"/>
    <col min="5" max="5" width="13.28515625" style="5" bestFit="1" customWidth="1"/>
    <col min="6" max="7" width="13.28515625" style="5" customWidth="1"/>
    <col min="8" max="8" width="14.7109375" style="1" customWidth="1"/>
    <col min="9" max="9" width="12.85546875" style="1" bestFit="1" customWidth="1"/>
    <col min="10" max="10" width="10.7109375" style="5" bestFit="1" customWidth="1"/>
    <col min="11" max="13" width="12.85546875" style="5" customWidth="1"/>
    <col min="14" max="16" width="14.85546875" style="5" customWidth="1"/>
    <col min="17" max="17" width="19.7109375" style="5" bestFit="1" customWidth="1"/>
    <col min="18" max="18" width="94.28515625" style="5" bestFit="1" customWidth="1"/>
    <col min="19" max="16384" width="9" style="5"/>
  </cols>
  <sheetData>
    <row r="1" spans="1:18" ht="30" customHeight="1" x14ac:dyDescent="0.25">
      <c r="A1" s="42" t="s">
        <v>9</v>
      </c>
      <c r="B1" s="51" t="s">
        <v>3</v>
      </c>
      <c r="E1" s="20"/>
      <c r="F1" s="20"/>
      <c r="G1" s="20"/>
    </row>
    <row r="2" spans="1:18" ht="30" customHeight="1" x14ac:dyDescent="0.25">
      <c r="A2" s="42" t="s">
        <v>10</v>
      </c>
      <c r="B2" s="52" t="s">
        <v>13</v>
      </c>
      <c r="C2" s="2"/>
      <c r="D2" s="2"/>
      <c r="G2" s="3"/>
      <c r="I2" s="31"/>
      <c r="J2" s="4"/>
      <c r="K2" s="4"/>
      <c r="L2" s="4"/>
      <c r="M2" s="4"/>
      <c r="N2" s="4"/>
      <c r="O2" s="4"/>
      <c r="P2" s="4"/>
    </row>
    <row r="3" spans="1:18" ht="30" customHeight="1" x14ac:dyDescent="0.25">
      <c r="A3" s="42" t="s">
        <v>11</v>
      </c>
      <c r="B3" s="52" t="s">
        <v>14</v>
      </c>
      <c r="C3" s="2"/>
      <c r="D3" s="2"/>
      <c r="G3" s="3"/>
      <c r="I3" s="31"/>
      <c r="J3" s="4"/>
      <c r="K3" s="4"/>
      <c r="L3" s="4"/>
      <c r="M3" s="4"/>
      <c r="N3" s="4"/>
      <c r="O3" s="4"/>
      <c r="P3" s="4"/>
    </row>
    <row r="4" spans="1:18" ht="30" customHeight="1" thickBot="1" x14ac:dyDescent="0.3">
      <c r="A4" s="42" t="s">
        <v>12</v>
      </c>
      <c r="B4" s="52" t="s">
        <v>14</v>
      </c>
      <c r="C4" s="4"/>
      <c r="D4" s="4"/>
      <c r="E4" s="4"/>
      <c r="F4" s="4"/>
      <c r="G4" s="4"/>
      <c r="H4" s="6"/>
      <c r="I4" s="6"/>
      <c r="J4" s="4"/>
      <c r="K4" s="4"/>
      <c r="L4" s="4"/>
      <c r="M4" s="4"/>
      <c r="Q4" s="7"/>
      <c r="R4" s="7"/>
    </row>
    <row r="5" spans="1:18" ht="30" customHeight="1" x14ac:dyDescent="0.25">
      <c r="A5" s="43" t="s">
        <v>15</v>
      </c>
      <c r="B5" s="50" t="s">
        <v>16</v>
      </c>
      <c r="C5" s="45" t="s">
        <v>17</v>
      </c>
      <c r="D5" s="46" t="s">
        <v>18</v>
      </c>
      <c r="E5" s="44" t="s">
        <v>19</v>
      </c>
      <c r="F5" s="44" t="s">
        <v>20</v>
      </c>
      <c r="G5" s="46" t="s">
        <v>21</v>
      </c>
      <c r="H5" s="47" t="s">
        <v>22</v>
      </c>
      <c r="I5" s="48" t="s">
        <v>0</v>
      </c>
      <c r="J5" s="44" t="s">
        <v>23</v>
      </c>
      <c r="K5" s="44" t="s">
        <v>24</v>
      </c>
      <c r="L5" s="44" t="s">
        <v>25</v>
      </c>
      <c r="M5" s="44" t="s">
        <v>32</v>
      </c>
      <c r="N5" s="44" t="s">
        <v>26</v>
      </c>
      <c r="O5" s="24" t="s">
        <v>2</v>
      </c>
      <c r="P5" s="44" t="s">
        <v>27</v>
      </c>
      <c r="Q5" s="44" t="s">
        <v>28</v>
      </c>
      <c r="R5" s="25" t="s">
        <v>1</v>
      </c>
    </row>
    <row r="6" spans="1:18" ht="30" customHeight="1" x14ac:dyDescent="0.25">
      <c r="A6" s="26"/>
      <c r="B6" s="9"/>
      <c r="C6" s="9"/>
      <c r="D6" s="9"/>
      <c r="E6" s="9"/>
      <c r="F6" s="9"/>
      <c r="G6" s="9"/>
      <c r="H6" s="21">
        <v>0.18</v>
      </c>
      <c r="I6" s="9"/>
      <c r="J6" s="21">
        <v>0.01</v>
      </c>
      <c r="K6" s="21">
        <v>0.05</v>
      </c>
      <c r="L6" s="21">
        <v>0.1</v>
      </c>
      <c r="M6" s="21">
        <v>0.1</v>
      </c>
      <c r="N6" s="21">
        <v>0.18</v>
      </c>
      <c r="O6" s="21"/>
      <c r="P6" s="10"/>
      <c r="Q6" s="8"/>
      <c r="R6" s="10"/>
    </row>
    <row r="7" spans="1:18" s="35" customFormat="1" ht="30" customHeight="1" x14ac:dyDescent="0.25">
      <c r="A7" s="32"/>
      <c r="B7" s="33"/>
      <c r="C7" s="33"/>
      <c r="D7" s="33"/>
      <c r="E7" s="33"/>
      <c r="F7" s="33"/>
      <c r="G7" s="33"/>
      <c r="H7" s="34"/>
      <c r="I7" s="33"/>
      <c r="J7" s="34"/>
      <c r="K7" s="34"/>
      <c r="L7" s="34"/>
      <c r="M7" s="34"/>
      <c r="N7" s="34"/>
      <c r="O7" s="34"/>
      <c r="P7" s="15"/>
      <c r="Q7" s="14"/>
      <c r="R7" s="15"/>
    </row>
    <row r="8" spans="1:18" ht="30" customHeight="1" x14ac:dyDescent="0.25">
      <c r="A8" s="26">
        <v>60767</v>
      </c>
      <c r="B8" s="40" t="s">
        <v>30</v>
      </c>
      <c r="C8" s="22">
        <v>45323</v>
      </c>
      <c r="D8" s="23">
        <v>301</v>
      </c>
      <c r="E8" s="9">
        <v>466925</v>
      </c>
      <c r="F8" s="9">
        <v>318201</v>
      </c>
      <c r="G8" s="9">
        <f>ROUND(E8-F8,)</f>
        <v>148724</v>
      </c>
      <c r="H8" s="9">
        <f>ROUND(G8*$H$6,0)</f>
        <v>26770</v>
      </c>
      <c r="I8" s="9">
        <f>G8+H8</f>
        <v>175494</v>
      </c>
      <c r="J8" s="9">
        <f>ROUND(G8*$J$6,)</f>
        <v>1487</v>
      </c>
      <c r="K8" s="9">
        <f>G8*5%</f>
        <v>7436.2000000000007</v>
      </c>
      <c r="L8" s="9">
        <f>G8*10%</f>
        <v>14872.400000000001</v>
      </c>
      <c r="M8" s="9">
        <f>G8*10%</f>
        <v>14872.400000000001</v>
      </c>
      <c r="N8" s="9">
        <f>H8</f>
        <v>26770</v>
      </c>
      <c r="O8" s="9"/>
      <c r="P8" s="10">
        <f>ROUND(I8-SUM(J8:N8),0)</f>
        <v>110056</v>
      </c>
      <c r="Q8" s="8">
        <v>110058</v>
      </c>
      <c r="R8" s="27" t="s">
        <v>4</v>
      </c>
    </row>
    <row r="9" spans="1:18" ht="30" customHeight="1" x14ac:dyDescent="0.25">
      <c r="A9" s="26">
        <v>60767</v>
      </c>
      <c r="B9" s="40" t="s">
        <v>31</v>
      </c>
      <c r="C9" s="22">
        <v>45359</v>
      </c>
      <c r="D9" s="23">
        <v>302</v>
      </c>
      <c r="E9" s="9">
        <v>337879</v>
      </c>
      <c r="F9" s="9">
        <v>42000</v>
      </c>
      <c r="G9" s="9">
        <f>ROUND(E9-F9,)</f>
        <v>295879</v>
      </c>
      <c r="H9" s="9">
        <f>ROUND(G9*$H$6,0)</f>
        <v>53258</v>
      </c>
      <c r="I9" s="9">
        <f>G9+H9</f>
        <v>349137</v>
      </c>
      <c r="J9" s="9">
        <f>ROUND(G9*$J$6,)</f>
        <v>2959</v>
      </c>
      <c r="K9" s="9">
        <f>G9*5%</f>
        <v>14793.95</v>
      </c>
      <c r="L9" s="9">
        <f>G9*10%</f>
        <v>29587.9</v>
      </c>
      <c r="M9" s="9">
        <f>G9*10%</f>
        <v>29587.9</v>
      </c>
      <c r="N9" s="9">
        <f>H9</f>
        <v>53258</v>
      </c>
      <c r="O9" s="9"/>
      <c r="P9" s="10">
        <f>ROUND(I9-SUM(J9:N9),0)</f>
        <v>218950</v>
      </c>
      <c r="Q9" s="8">
        <v>26770</v>
      </c>
      <c r="R9" s="27" t="s">
        <v>5</v>
      </c>
    </row>
    <row r="10" spans="1:18" ht="30" customHeight="1" x14ac:dyDescent="0.25">
      <c r="A10" s="26">
        <v>60767</v>
      </c>
      <c r="B10" s="49" t="s">
        <v>29</v>
      </c>
      <c r="C10" s="22"/>
      <c r="D10" s="23">
        <v>301</v>
      </c>
      <c r="E10" s="9">
        <f>N8</f>
        <v>26770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10">
        <f>E10</f>
        <v>26770</v>
      </c>
      <c r="Q10" s="8">
        <v>218950</v>
      </c>
      <c r="R10" s="27" t="s">
        <v>6</v>
      </c>
    </row>
    <row r="11" spans="1:18" ht="30" customHeight="1" x14ac:dyDescent="0.25">
      <c r="A11" s="26">
        <v>60767</v>
      </c>
      <c r="B11" s="49" t="s">
        <v>29</v>
      </c>
      <c r="C11" s="22"/>
      <c r="D11" s="23">
        <v>302</v>
      </c>
      <c r="E11" s="9">
        <f>N9</f>
        <v>53258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10">
        <f>E11</f>
        <v>53258</v>
      </c>
      <c r="Q11" s="8">
        <v>53258</v>
      </c>
      <c r="R11" s="27" t="s">
        <v>7</v>
      </c>
    </row>
    <row r="12" spans="1:18" ht="30" customHeight="1" x14ac:dyDescent="0.25">
      <c r="A12" s="26">
        <v>60767</v>
      </c>
      <c r="B12" s="40" t="s">
        <v>31</v>
      </c>
      <c r="C12" s="41">
        <v>45615</v>
      </c>
      <c r="D12" s="9">
        <v>11</v>
      </c>
      <c r="E12" s="9">
        <v>302824</v>
      </c>
      <c r="F12" s="9">
        <v>147000</v>
      </c>
      <c r="G12" s="9">
        <f>ROUND(E12-F12,)</f>
        <v>155824</v>
      </c>
      <c r="H12" s="9">
        <f>ROUND(G12*$H$6,0)</f>
        <v>28048</v>
      </c>
      <c r="I12" s="9">
        <f>G12+H12</f>
        <v>183872</v>
      </c>
      <c r="J12" s="9">
        <f>ROUND(G12*$J$6,)</f>
        <v>1558</v>
      </c>
      <c r="K12" s="9">
        <f>G12*5%</f>
        <v>7791.2000000000007</v>
      </c>
      <c r="L12" s="9">
        <f>G12*10%</f>
        <v>15582.400000000001</v>
      </c>
      <c r="M12" s="9">
        <f>G12*10%</f>
        <v>15582.400000000001</v>
      </c>
      <c r="N12" s="9">
        <f>H12</f>
        <v>28048</v>
      </c>
      <c r="O12" s="9"/>
      <c r="P12" s="10">
        <f>ROUND(I12-SUM(J12:N12),0)</f>
        <v>115310</v>
      </c>
      <c r="Q12" s="8">
        <v>75000</v>
      </c>
      <c r="R12" s="27" t="s">
        <v>8</v>
      </c>
    </row>
    <row r="13" spans="1:18" ht="30" customHeight="1" thickBot="1" x14ac:dyDescent="0.3">
      <c r="A13" s="17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8"/>
      <c r="Q13" s="17"/>
      <c r="R13" s="18"/>
    </row>
    <row r="14" spans="1:18" s="19" customFormat="1" ht="30" customHeight="1" x14ac:dyDescent="0.25">
      <c r="A14" s="2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0"/>
      <c r="Q14" s="29"/>
      <c r="R14" s="30"/>
    </row>
    <row r="15" spans="1:18" ht="30" customHeight="1" thickBot="1" x14ac:dyDescent="0.3">
      <c r="A15" s="12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3"/>
      <c r="Q15" s="28"/>
      <c r="R15" s="39"/>
    </row>
    <row r="16" spans="1:18" ht="30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1:13" ht="30" customHeight="1" thickBot="1" x14ac:dyDescent="0.3"/>
    <row r="18" spans="11:13" ht="30" customHeight="1" thickBot="1" x14ac:dyDescent="0.3">
      <c r="K18" s="53"/>
      <c r="L18" s="54"/>
      <c r="M18" s="55"/>
    </row>
    <row r="19" spans="11:13" ht="30" customHeight="1" thickBot="1" x14ac:dyDescent="0.3">
      <c r="K19" s="56"/>
      <c r="L19" s="57"/>
      <c r="M19" s="58"/>
    </row>
    <row r="20" spans="11:13" ht="30" customHeight="1" thickBot="1" x14ac:dyDescent="0.3">
      <c r="K20" s="61"/>
      <c r="L20" s="62"/>
      <c r="M20" s="36"/>
    </row>
    <row r="21" spans="11:13" ht="30" customHeight="1" thickBot="1" x14ac:dyDescent="0.3">
      <c r="K21" s="61"/>
      <c r="L21" s="62"/>
      <c r="M21" s="36"/>
    </row>
    <row r="22" spans="11:13" ht="30" customHeight="1" thickBot="1" x14ac:dyDescent="0.3">
      <c r="K22" s="59"/>
      <c r="L22" s="60"/>
      <c r="M22" s="37"/>
    </row>
    <row r="23" spans="11:13" ht="30" customHeight="1" thickBot="1" x14ac:dyDescent="0.3">
      <c r="K23" s="59"/>
      <c r="L23" s="60"/>
      <c r="M23" s="37"/>
    </row>
    <row r="24" spans="11:13" ht="30" customHeight="1" thickBot="1" x14ac:dyDescent="0.3">
      <c r="K24" s="59"/>
      <c r="L24" s="60"/>
      <c r="M24" s="37"/>
    </row>
  </sheetData>
  <mergeCells count="7">
    <mergeCell ref="K18:M18"/>
    <mergeCell ref="K19:M19"/>
    <mergeCell ref="K23:L23"/>
    <mergeCell ref="K24:L24"/>
    <mergeCell ref="K22:L22"/>
    <mergeCell ref="K20:L20"/>
    <mergeCell ref="K21:L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Dubey</cp:lastModifiedBy>
  <cp:lastPrinted>2022-06-10T14:20:18Z</cp:lastPrinted>
  <dcterms:created xsi:type="dcterms:W3CDTF">2022-06-10T14:11:52Z</dcterms:created>
  <dcterms:modified xsi:type="dcterms:W3CDTF">2025-05-27T19:18:05Z</dcterms:modified>
</cp:coreProperties>
</file>