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AE04F59E-31BF-45B2-8B67-692D14B1F0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  <c r="K21" i="1" s="1"/>
  <c r="G8" i="1" l="1"/>
  <c r="H8" i="1" s="1"/>
  <c r="L8" i="1" s="1"/>
  <c r="K20" i="1" s="1"/>
  <c r="I8" i="1" l="1"/>
  <c r="M8" i="1" l="1"/>
  <c r="M12" i="1" l="1"/>
  <c r="P8" i="1"/>
  <c r="P12" i="1" s="1"/>
  <c r="N13" i="1" l="1"/>
  <c r="K19" i="1" s="1"/>
</calcChain>
</file>

<file path=xl/sharedStrings.xml><?xml version="1.0" encoding="utf-8"?>
<sst xmlns="http://schemas.openxmlformats.org/spreadsheetml/2006/main" count="31" uniqueCount="30">
  <si>
    <t>Amount</t>
  </si>
  <si>
    <t>UTR</t>
  </si>
  <si>
    <t>SHREE KRISHNA TRADERS</t>
  </si>
  <si>
    <t>Advance</t>
  </si>
  <si>
    <t>Advance/surplus</t>
  </si>
  <si>
    <t>GST Remaining</t>
  </si>
  <si>
    <t>Hold Amount</t>
  </si>
  <si>
    <t>Shree Krishna Traders</t>
  </si>
  <si>
    <t>07-06-2024 NEFT/AXISP00507404837/RIUP24/0801/SHRI KRISHNA TRADE/CNRB0019821 99000.00</t>
  </si>
  <si>
    <t>20-12-2024 NEFT/AXISP00587058230/RIUP24/2230/SHRI KRISHNA TRADE/CNRB0019821 40000.00</t>
  </si>
  <si>
    <t>PH work, CHACHARPUR BLOCK KHATAULI village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</si>
  <si>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</si>
  <si>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</si>
  <si>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</si>
  <si>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</si>
  <si>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</si>
  <si>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</si>
  <si>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</si>
  <si>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</si>
  <si>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</si>
  <si>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</si>
  <si>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</si>
  <si>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</si>
  <si>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</si>
  <si>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Uttar Pradesh</t>
  </si>
  <si>
    <t>Muzaffarnagar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</si>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</sst>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Fill="1" applyAlignment="1">
      <alignment vertical="center"/>
    </xf>
    <xf numFmtId="43" fontId="0" fillId="0" borderId="0" xfId="1" applyFont="1" applyFill="1" applyBorder="1" applyAlignment="1">
      <alignment vertical="center"/>
    </xf>
    <xf numFmtId="43" fontId="3" fillId="0" borderId="2" xfId="1" applyFont="1" applyFill="1" applyBorder="1" applyAlignment="1">
      <alignment vertical="center"/>
    </xf>
    <xf numFmtId="43" fontId="3" fillId="0" borderId="4" xfId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1" applyNumberFormat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43" fontId="2" fillId="0" borderId="8" xfId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43" fontId="2" fillId="0" borderId="9" xfId="0" applyNumberFormat="1" applyFont="1" applyBorder="1" applyAlignment="1">
      <alignment vertical="center"/>
    </xf>
    <xf numFmtId="43" fontId="2" fillId="0" borderId="10" xfId="1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43" fontId="2" fillId="0" borderId="12" xfId="1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15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3" fontId="3" fillId="0" borderId="16" xfId="1" applyFont="1" applyFill="1" applyBorder="1" applyAlignment="1">
      <alignment vertical="center"/>
    </xf>
    <xf numFmtId="43" fontId="0" fillId="0" borderId="3" xfId="0" applyNumberFormat="1" applyBorder="1" applyAlignment="1">
      <alignment vertical="center"/>
    </xf>
    <xf numFmtId="0" fontId="0" fillId="2" borderId="14" xfId="0" applyFill="1" applyBorder="1" applyAlignment="1">
      <alignment vertical="center"/>
    </xf>
    <xf numFmtId="43" fontId="3" fillId="2" borderId="14" xfId="1" applyFont="1" applyFill="1" applyBorder="1" applyAlignment="1">
      <alignment vertical="center"/>
    </xf>
    <xf numFmtId="9" fontId="3" fillId="2" borderId="14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3" fillId="0" borderId="15" xfId="1" applyFont="1" applyFill="1" applyBorder="1" applyAlignment="1">
      <alignment vertical="center"/>
    </xf>
    <xf numFmtId="9" fontId="3" fillId="0" borderId="15" xfId="1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43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5" xfId="1" applyNumberFormat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5" fillId="3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115" zoomScaleNormal="115" workbookViewId="0">
      <selection activeCell="B13" sqref="B13"/>
    </sheetView>
  </sheetViews>
  <sheetFormatPr defaultRowHeight="15" x14ac:dyDescent="0.25"/>
  <cols>
    <col min="2" max="2" width="29" bestFit="1" customWidth="1"/>
    <col min="3" max="3" width="11.7109375" bestFit="1" customWidth="1"/>
    <col min="4" max="4" width="9.85546875" bestFit="1" customWidth="1"/>
    <col min="5" max="5" width="11.42578125" bestFit="1" customWidth="1"/>
    <col min="6" max="6" width="9.7109375" bestFit="1" customWidth="1"/>
    <col min="7" max="7" width="11.140625" bestFit="1" customWidth="1"/>
    <col min="8" max="8" width="10" bestFit="1" customWidth="1"/>
    <col min="9" max="9" width="10.85546875" bestFit="1" customWidth="1"/>
    <col min="11" max="11" width="11.140625" bestFit="1" customWidth="1"/>
    <col min="12" max="12" width="9.7109375" bestFit="1" customWidth="1"/>
    <col min="13" max="14" width="13.85546875" bestFit="1" customWidth="1"/>
    <col min="15" max="15" width="92.85546875" bestFit="1" customWidth="1"/>
    <col min="16" max="16" width="12.5703125" bestFit="1" customWidth="1"/>
  </cols>
  <sheetData>
    <row r="1" spans="1:16" x14ac:dyDescent="0.25">
      <c r="A1" s="48" t="s">
        <v>26</v>
      </c>
      <c r="B1" s="1" t="s">
        <v>2</v>
      </c>
      <c r="C1" s="1"/>
      <c r="D1" s="1"/>
      <c r="E1" s="1"/>
      <c r="F1" s="1"/>
      <c r="G1" s="1"/>
      <c r="H1" s="2"/>
      <c r="I1" s="2"/>
      <c r="J1" s="1"/>
      <c r="K1" s="1"/>
      <c r="L1" s="1"/>
      <c r="M1" s="1"/>
      <c r="N1" s="1"/>
      <c r="O1" s="1"/>
      <c r="P1" s="1"/>
    </row>
    <row r="2" spans="1:16" x14ac:dyDescent="0.25">
      <c r="A2" s="48" t="s">
        <v>27</v>
      </c>
      <c r="B2" t="s">
        <v>24</v>
      </c>
      <c r="C2" s="1"/>
      <c r="D2" s="1"/>
      <c r="E2" s="1"/>
      <c r="F2" s="1"/>
      <c r="G2" s="1"/>
      <c r="H2" s="2"/>
      <c r="I2" s="2"/>
      <c r="J2" s="1"/>
      <c r="K2" s="1"/>
      <c r="L2" s="1"/>
      <c r="M2" s="1"/>
      <c r="N2" s="1"/>
      <c r="O2" s="1"/>
      <c r="P2" s="1"/>
    </row>
    <row r="3" spans="1:16" x14ac:dyDescent="0.25">
      <c r="A3" s="48" t="s">
        <v>28</v>
      </c>
      <c r="B3" t="s">
        <v>25</v>
      </c>
      <c r="C3" s="1"/>
      <c r="D3" s="1"/>
      <c r="E3" s="1"/>
      <c r="F3" s="1"/>
      <c r="G3" s="1"/>
      <c r="H3" s="2"/>
      <c r="I3" s="2"/>
      <c r="J3" s="1"/>
      <c r="K3" s="1"/>
      <c r="L3" s="1"/>
      <c r="M3" s="1"/>
      <c r="N3" s="1"/>
      <c r="O3" s="1"/>
      <c r="P3" s="1"/>
    </row>
    <row r="4" spans="1:16" ht="15.75" thickBot="1" x14ac:dyDescent="0.3">
      <c r="A4" s="48" t="s">
        <v>29</v>
      </c>
      <c r="B4" t="s">
        <v>25</v>
      </c>
      <c r="C4" s="1"/>
      <c r="D4" s="1"/>
      <c r="E4" s="1"/>
      <c r="F4" s="1"/>
      <c r="G4" s="1"/>
      <c r="H4" s="3"/>
      <c r="I4" s="3"/>
      <c r="J4" s="1"/>
      <c r="K4" s="1"/>
      <c r="L4" s="1"/>
      <c r="M4" s="1"/>
      <c r="N4" s="1"/>
      <c r="O4" s="1"/>
      <c r="P4" s="1"/>
    </row>
    <row r="5" spans="1:16" ht="30.75" thickBot="1" x14ac:dyDescent="0.3">
      <c r="A5" s="42" t="s">
        <v>11</v>
      </c>
      <c r="B5" s="43" t="s">
        <v>12</v>
      </c>
      <c r="C5" s="44" t="s">
        <v>13</v>
      </c>
      <c r="D5" s="45" t="s">
        <v>14</v>
      </c>
      <c r="E5" s="43" t="s">
        <v>15</v>
      </c>
      <c r="F5" s="43" t="s">
        <v>16</v>
      </c>
      <c r="G5" s="45" t="s">
        <v>17</v>
      </c>
      <c r="H5" s="46" t="s">
        <v>18</v>
      </c>
      <c r="I5" s="47" t="s">
        <v>0</v>
      </c>
      <c r="J5" s="43" t="s">
        <v>19</v>
      </c>
      <c r="K5" s="43" t="s">
        <v>20</v>
      </c>
      <c r="L5" s="31" t="s">
        <v>21</v>
      </c>
      <c r="M5" s="31" t="s">
        <v>22</v>
      </c>
      <c r="N5" s="31" t="s">
        <v>23</v>
      </c>
      <c r="O5" s="31" t="s">
        <v>1</v>
      </c>
      <c r="P5" s="32" t="s">
        <v>3</v>
      </c>
    </row>
    <row r="6" spans="1:16" ht="15.75" thickBot="1" x14ac:dyDescent="0.3">
      <c r="A6" s="28"/>
      <c r="B6" s="29"/>
      <c r="C6" s="29"/>
      <c r="D6" s="29"/>
      <c r="E6" s="29"/>
      <c r="F6" s="29"/>
      <c r="G6" s="29"/>
      <c r="H6" s="30">
        <v>0.18</v>
      </c>
      <c r="I6" s="29"/>
      <c r="J6" s="30">
        <v>0.01</v>
      </c>
      <c r="K6" s="30">
        <v>0.05</v>
      </c>
      <c r="L6" s="30">
        <v>0.18</v>
      </c>
      <c r="M6" s="29"/>
      <c r="N6" s="29"/>
      <c r="O6" s="29"/>
      <c r="P6" s="28"/>
    </row>
    <row r="7" spans="1:16" ht="15.75" thickBot="1" x14ac:dyDescent="0.3">
      <c r="A7" s="25"/>
      <c r="B7" s="26"/>
      <c r="C7" s="26"/>
      <c r="D7" s="26"/>
      <c r="E7" s="26"/>
      <c r="F7" s="26"/>
      <c r="G7" s="26"/>
      <c r="H7" s="27"/>
      <c r="I7" s="26"/>
      <c r="J7" s="27"/>
      <c r="K7" s="27"/>
      <c r="L7" s="27"/>
      <c r="M7" s="26"/>
      <c r="N7" s="26"/>
      <c r="O7" s="26"/>
      <c r="P7" s="25"/>
    </row>
    <row r="8" spans="1:16" ht="28.5" x14ac:dyDescent="0.25">
      <c r="A8" s="19">
        <v>63941</v>
      </c>
      <c r="B8" s="20" t="s">
        <v>10</v>
      </c>
      <c r="C8" s="21">
        <v>45572</v>
      </c>
      <c r="D8" s="22">
        <v>30</v>
      </c>
      <c r="E8" s="23">
        <v>222000</v>
      </c>
      <c r="F8" s="23">
        <v>41362</v>
      </c>
      <c r="G8" s="23">
        <f>ROUND(E8-F8,0)</f>
        <v>180638</v>
      </c>
      <c r="H8" s="23">
        <f>ROUND(G8*H6,0)</f>
        <v>32515</v>
      </c>
      <c r="I8" s="23">
        <f>G8+H8</f>
        <v>213153</v>
      </c>
      <c r="J8" s="23">
        <v>1806</v>
      </c>
      <c r="K8" s="23">
        <v>9032</v>
      </c>
      <c r="L8" s="23">
        <f>H8</f>
        <v>32515</v>
      </c>
      <c r="M8" s="23">
        <f>ROUND(I8-SUM(J8:L8),0)</f>
        <v>169800</v>
      </c>
      <c r="N8" s="23">
        <v>99000</v>
      </c>
      <c r="O8" s="23" t="s">
        <v>8</v>
      </c>
      <c r="P8" s="24">
        <f>SUM(M8:M11)-SUM(N8:N11)</f>
        <v>30800</v>
      </c>
    </row>
    <row r="9" spans="1:16" x14ac:dyDescent="0.25">
      <c r="A9" s="19">
        <v>63941</v>
      </c>
      <c r="B9" s="6"/>
      <c r="C9" s="7"/>
      <c r="D9" s="8"/>
      <c r="E9" s="5"/>
      <c r="F9" s="5"/>
      <c r="G9" s="5"/>
      <c r="H9" s="5"/>
      <c r="I9" s="5"/>
      <c r="J9" s="5"/>
      <c r="K9" s="5"/>
      <c r="L9" s="5"/>
      <c r="M9" s="5"/>
      <c r="N9" s="5">
        <v>40000</v>
      </c>
      <c r="O9" s="5" t="s">
        <v>9</v>
      </c>
      <c r="P9" s="5"/>
    </row>
    <row r="10" spans="1:16" x14ac:dyDescent="0.25">
      <c r="A10" s="19">
        <v>63941</v>
      </c>
      <c r="B10" s="6"/>
      <c r="C10" s="7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 thickBot="1" x14ac:dyDescent="0.3">
      <c r="A11" s="19">
        <v>63941</v>
      </c>
      <c r="B11" s="6"/>
      <c r="C11" s="9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>
        <f>SUM(K8:K11)</f>
        <v>9032</v>
      </c>
      <c r="L12" s="11"/>
      <c r="M12" s="11">
        <f>SUM(M8:M11)</f>
        <v>169800</v>
      </c>
      <c r="N12" s="11">
        <f>SUM(N8:N11)</f>
        <v>139000</v>
      </c>
      <c r="O12" s="11"/>
      <c r="P12" s="11">
        <f>SUM(P8:P11)</f>
        <v>30800</v>
      </c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33">
        <f>M12-N12</f>
        <v>30800</v>
      </c>
      <c r="O13" s="5"/>
      <c r="P13" s="5"/>
    </row>
    <row r="14" spans="1:16" ht="15.75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6" spans="1:16" ht="15.75" thickBot="1" x14ac:dyDescent="0.3"/>
    <row r="17" spans="9:11" ht="15.75" thickBot="1" x14ac:dyDescent="0.3">
      <c r="I17" s="36" t="s">
        <v>7</v>
      </c>
      <c r="J17" s="37"/>
      <c r="K17" s="38"/>
    </row>
    <row r="18" spans="9:11" ht="15.75" thickBot="1" x14ac:dyDescent="0.3">
      <c r="I18" s="39">
        <v>45643</v>
      </c>
      <c r="J18" s="40"/>
      <c r="K18" s="41"/>
    </row>
    <row r="19" spans="9:11" x14ac:dyDescent="0.25">
      <c r="I19" s="15" t="s">
        <v>4</v>
      </c>
      <c r="J19" s="16"/>
      <c r="K19" s="34">
        <f>N13</f>
        <v>30800</v>
      </c>
    </row>
    <row r="20" spans="9:11" x14ac:dyDescent="0.25">
      <c r="I20" s="17" t="s">
        <v>5</v>
      </c>
      <c r="J20" s="18"/>
      <c r="K20" s="35">
        <f>L8</f>
        <v>32515</v>
      </c>
    </row>
    <row r="21" spans="9:11" ht="15.75" thickBot="1" x14ac:dyDescent="0.3">
      <c r="I21" s="12" t="s">
        <v>6</v>
      </c>
      <c r="J21" s="13"/>
      <c r="K21" s="14">
        <f>K12</f>
        <v>9032</v>
      </c>
    </row>
  </sheetData>
  <mergeCells count="2">
    <mergeCell ref="I17:K17"/>
    <mergeCell ref="I18:K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2025-05-27T11:52:11Z</dcterms:modified>
</cp:coreProperties>
</file>