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Updated Data\Updated Data\"/>
    </mc:Choice>
  </mc:AlternateContent>
  <xr:revisionPtr revIDLastSave="0" documentId="13_ncr:1_{DB5E9A59-9FF8-4813-94C7-9DE594968A30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H46" i="1" s="1"/>
  <c r="G47" i="1"/>
  <c r="H47" i="1" s="1"/>
  <c r="I47" i="1" s="1"/>
  <c r="G48" i="1"/>
  <c r="H48" i="1" s="1"/>
  <c r="I48" i="1" s="1"/>
  <c r="K62" i="1"/>
  <c r="I46" i="1" l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I34" i="1" s="1"/>
  <c r="G33" i="1"/>
  <c r="H33" i="1" s="1"/>
  <c r="G32" i="1"/>
  <c r="G31" i="1"/>
  <c r="H31" i="1" s="1"/>
  <c r="G30" i="1"/>
  <c r="H30" i="1" s="1"/>
  <c r="I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I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I16" i="1" s="1"/>
  <c r="G15" i="1"/>
  <c r="H15" i="1" s="1"/>
  <c r="G14" i="1"/>
  <c r="H14" i="1" s="1"/>
  <c r="G13" i="1"/>
  <c r="H13" i="1" s="1"/>
  <c r="G12" i="1"/>
  <c r="H12" i="1" s="1"/>
  <c r="G11" i="1"/>
  <c r="G10" i="1"/>
  <c r="H10" i="1" s="1"/>
  <c r="G9" i="1"/>
  <c r="H9" i="1" s="1"/>
  <c r="G8" i="1"/>
  <c r="G42" i="1"/>
  <c r="G43" i="1"/>
  <c r="G44" i="1"/>
  <c r="H44" i="1" s="1"/>
  <c r="I44" i="1" s="1"/>
  <c r="G45" i="1"/>
  <c r="H45" i="1" s="1"/>
  <c r="I45" i="1" s="1"/>
  <c r="G41" i="1"/>
  <c r="G40" i="1"/>
  <c r="H40" i="1" s="1"/>
  <c r="G62" i="1" l="1"/>
  <c r="I38" i="1"/>
  <c r="I39" i="1"/>
  <c r="I37" i="1"/>
  <c r="I35" i="1"/>
  <c r="I31" i="1"/>
  <c r="I33" i="1"/>
  <c r="H32" i="1"/>
  <c r="I32" i="1" s="1"/>
  <c r="I36" i="1"/>
  <c r="I28" i="1"/>
  <c r="I29" i="1"/>
  <c r="I27" i="1"/>
  <c r="I21" i="1"/>
  <c r="I24" i="1"/>
  <c r="I26" i="1"/>
  <c r="I25" i="1"/>
  <c r="I23" i="1"/>
  <c r="I18" i="1"/>
  <c r="I19" i="1"/>
  <c r="I20" i="1"/>
  <c r="I17" i="1"/>
  <c r="I14" i="1"/>
  <c r="I13" i="1"/>
  <c r="I15" i="1"/>
  <c r="I12" i="1"/>
  <c r="H8" i="1"/>
  <c r="I9" i="1"/>
  <c r="H11" i="1"/>
  <c r="I10" i="1"/>
  <c r="I40" i="1"/>
  <c r="H43" i="1"/>
  <c r="I43" i="1" s="1"/>
  <c r="H42" i="1"/>
  <c r="I42" i="1" s="1"/>
  <c r="H41" i="1"/>
  <c r="I41" i="1" s="1"/>
  <c r="I8" i="1" l="1"/>
  <c r="H62" i="1"/>
  <c r="I11" i="1"/>
  <c r="I62" i="1" l="1"/>
  <c r="M8" i="1" s="1"/>
  <c r="M62" i="1" s="1"/>
  <c r="K63" i="1" l="1"/>
  <c r="J71" i="1" s="1"/>
</calcChain>
</file>

<file path=xl/sharedStrings.xml><?xml version="1.0" encoding="utf-8"?>
<sst xmlns="http://schemas.openxmlformats.org/spreadsheetml/2006/main" count="73" uniqueCount="41">
  <si>
    <t>Weight</t>
  </si>
  <si>
    <t>RATE</t>
  </si>
  <si>
    <t>Amount</t>
  </si>
  <si>
    <t>UTR</t>
  </si>
  <si>
    <t>Advance Wise</t>
  </si>
  <si>
    <t>SHREE SHYAM JI TRADERS</t>
  </si>
  <si>
    <t>04-07-2024 NEFT/AXISP00515401660/RIUP24/0884/SHREE SHYAM JI TRA/BDBL0001334 300000.00</t>
  </si>
  <si>
    <t>13-09-2024 NEFT/AXISP00540478374/RIUP24/1493A/SHREE SHYAM JI TRA/BARB0BARAUT 99968.00</t>
  </si>
  <si>
    <t>13-09-2024 NEFT/AXISP00540478376/RIUP24/1494A/SHREE SHYAM JI TRA/BARB0BARAUT 198981.00</t>
  </si>
  <si>
    <t>13-09-2024 NEFT/AXISP00540478375/RIUP24/1708/SHREE SHYAM JI TRA/BARB0BARAUT 200019.00</t>
  </si>
  <si>
    <t>27-09-2024 NEFT/AXISP00545242910/RIUP24/1969/SHREE SHYAM JI TRA/BARB0BARAUT 400000.00</t>
  </si>
  <si>
    <t>14-11-2024 NEFT/AXISP00569462148/RIUP24/2079/SHREE SHYAM JI TRA/BARB0BARAUT 300000.00</t>
  </si>
  <si>
    <t>13-12-2024 NEFT/AXISP00584258419/RIUP24/2497/SHREE SHYAM JI TRA/BARB0BARAUT 300000.00</t>
  </si>
  <si>
    <t>Pea Gravels</t>
  </si>
  <si>
    <t xml:space="preserve"> </t>
  </si>
  <si>
    <t>20mm</t>
  </si>
  <si>
    <t>GST Remaining</t>
  </si>
  <si>
    <t>Hold Amount</t>
  </si>
  <si>
    <t>Advance</t>
  </si>
  <si>
    <t>Surplus Amt.</t>
  </si>
  <si>
    <t>24-02-2025 NEFT/AXISP00621171361/RIUP24/2815/SHREE SHYAM JI TRA/BARB0BARAUT 300000.00</t>
  </si>
  <si>
    <t>25-02-2025 NEFT/AXISP00621808050/RIUP24/3244/SHREE SHYAM JI TRA/BARB0BARAUT 300000.00</t>
  </si>
  <si>
    <t>25.03.2025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</si>
  <si>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</si>
  <si>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</si>
  <si>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</si>
  <si>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</si>
  <si>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</si>
  <si>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</si>
  <si>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</si>
  <si>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</si>
  <si>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</si>
  <si>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</si>
  <si>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GST_SD_Amount</t>
  </si>
  <si>
    <t>Final_Amount</t>
  </si>
  <si>
    <t>Total_Amount</t>
  </si>
  <si>
    <t xml:space="preserve">common village Pea Gravels work </t>
  </si>
  <si>
    <t>common village 40mm work</t>
  </si>
  <si>
    <t>common village 20mm work</t>
  </si>
  <si>
    <t>common village CORSENT work</t>
  </si>
  <si>
    <t>common village  CORSEND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</si>
</sst>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mic Sans MS"/>
      <family val="4"/>
    </font>
    <font>
      <sz val="12"/>
      <color theme="1"/>
      <name val="Comic Sans MS"/>
      <family val="4"/>
    </font>
    <font>
      <b/>
      <sz val="12"/>
      <color rgb="FFFF0000"/>
      <name val="Comic Sans MS"/>
      <family val="4"/>
    </font>
    <font>
      <b/>
      <sz val="12"/>
      <color rgb="FF555555"/>
      <name val="Trebuchet MS"/>
      <family val="2"/>
    </font>
    <font>
      <sz val="12"/>
      <color rgb="FF333333"/>
      <name val="Verdana"/>
      <family val="2"/>
    </font>
    <font>
      <b/>
      <sz val="11"/>
      <color theme="1"/>
      <name val="Calibri"/>
      <family val="2"/>
      <scheme val="minor"/>
    </font>
    <font>
      <sz val="12"/>
      <color rgb="FFFF0000"/>
      <name val="Comic Sans MS"/>
      <family val="4"/>
    </font>
    <font>
      <sz val="12"/>
      <color rgb="FF555555"/>
      <name val="Trebuchet MS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5" fillId="2" borderId="3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5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164" fontId="4" fillId="2" borderId="3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164" fontId="9" fillId="0" borderId="6" xfId="1" applyFont="1" applyFill="1" applyBorder="1" applyAlignment="1">
      <alignment vertical="center"/>
    </xf>
    <xf numFmtId="0" fontId="9" fillId="0" borderId="8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9" fillId="0" borderId="7" xfId="1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164" fontId="9" fillId="0" borderId="4" xfId="0" applyNumberFormat="1" applyFont="1" applyBorder="1" applyAlignment="1">
      <alignment vertical="center"/>
    </xf>
    <xf numFmtId="164" fontId="9" fillId="0" borderId="15" xfId="1" applyFont="1" applyFill="1" applyBorder="1" applyAlignment="1">
      <alignment vertical="center"/>
    </xf>
    <xf numFmtId="0" fontId="9" fillId="0" borderId="16" xfId="0" applyFont="1" applyBorder="1" applyAlignment="1">
      <alignment vertical="center"/>
    </xf>
    <xf numFmtId="164" fontId="9" fillId="0" borderId="16" xfId="0" applyNumberFormat="1" applyFont="1" applyBorder="1" applyAlignment="1">
      <alignment vertical="center"/>
    </xf>
    <xf numFmtId="164" fontId="9" fillId="0" borderId="10" xfId="1" applyFont="1" applyFill="1" applyBorder="1" applyAlignment="1">
      <alignment vertical="center"/>
    </xf>
    <xf numFmtId="0" fontId="9" fillId="0" borderId="11" xfId="0" applyFont="1" applyBorder="1" applyAlignment="1">
      <alignment vertical="center"/>
    </xf>
    <xf numFmtId="164" fontId="9" fillId="0" borderId="5" xfId="0" applyNumberFormat="1" applyFont="1" applyBorder="1" applyAlignment="1">
      <alignment vertical="center"/>
    </xf>
    <xf numFmtId="164" fontId="3" fillId="2" borderId="4" xfId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164" fontId="5" fillId="2" borderId="4" xfId="1" applyFont="1" applyFill="1" applyBorder="1" applyAlignment="1">
      <alignment horizontal="center" vertical="center"/>
    </xf>
    <xf numFmtId="9" fontId="5" fillId="2" borderId="4" xfId="1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5" fontId="5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4" fontId="2" fillId="3" borderId="4" xfId="1" applyFont="1" applyFill="1" applyBorder="1" applyAlignment="1">
      <alignment horizontal="center" vertical="center"/>
    </xf>
    <xf numFmtId="164" fontId="5" fillId="3" borderId="4" xfId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5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0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5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164" fontId="2" fillId="0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5" fillId="2" borderId="1" xfId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Font="1"/>
    <xf numFmtId="14" fontId="5" fillId="2" borderId="4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166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4" fontId="9" fillId="0" borderId="12" xfId="1" applyNumberFormat="1" applyFont="1" applyFill="1" applyBorder="1" applyAlignment="1">
      <alignment horizontal="center" vertical="center"/>
    </xf>
    <xf numFmtId="164" fontId="9" fillId="0" borderId="13" xfId="1" applyFont="1" applyFill="1" applyBorder="1" applyAlignment="1">
      <alignment horizontal="center" vertical="center"/>
    </xf>
    <xf numFmtId="164" fontId="9" fillId="0" borderId="14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zoomScale="70" zoomScaleNormal="70" workbookViewId="0">
      <selection activeCell="B4" sqref="B4"/>
    </sheetView>
  </sheetViews>
  <sheetFormatPr defaultColWidth="9.109375" defaultRowHeight="15.6" x14ac:dyDescent="0.3"/>
  <cols>
    <col min="1" max="1" width="9.33203125" style="3" bestFit="1" customWidth="1"/>
    <col min="2" max="2" width="14.6640625" style="3" customWidth="1"/>
    <col min="3" max="3" width="14" style="3" customWidth="1"/>
    <col min="4" max="4" width="11" style="3" bestFit="1" customWidth="1"/>
    <col min="5" max="5" width="11.33203125" style="3" customWidth="1"/>
    <col min="6" max="6" width="12.5546875" style="3" bestFit="1" customWidth="1"/>
    <col min="7" max="7" width="16.44140625" style="3" bestFit="1" customWidth="1"/>
    <col min="8" max="8" width="14.6640625" style="3" bestFit="1" customWidth="1"/>
    <col min="9" max="9" width="16.44140625" style="3" bestFit="1" customWidth="1"/>
    <col min="10" max="10" width="16.6640625" style="3" bestFit="1" customWidth="1"/>
    <col min="11" max="11" width="26" style="3" bestFit="1" customWidth="1"/>
    <col min="12" max="12" width="148.33203125" style="3" bestFit="1" customWidth="1"/>
    <col min="13" max="13" width="19" style="3" bestFit="1" customWidth="1"/>
    <col min="14" max="16384" width="9.109375" style="3"/>
  </cols>
  <sheetData>
    <row r="1" spans="1:14" ht="15" customHeight="1" x14ac:dyDescent="0.3">
      <c r="A1" s="62" t="s">
        <v>23</v>
      </c>
      <c r="B1" s="1" t="s">
        <v>5</v>
      </c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</row>
    <row r="2" spans="1:14" ht="15" customHeight="1" x14ac:dyDescent="0.3">
      <c r="A2" s="62" t="s">
        <v>24</v>
      </c>
      <c r="B2" s="63" t="s">
        <v>27</v>
      </c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</row>
    <row r="3" spans="1:14" ht="15" customHeight="1" x14ac:dyDescent="0.3">
      <c r="A3" s="62" t="s">
        <v>25</v>
      </c>
      <c r="B3" s="63" t="s">
        <v>28</v>
      </c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</row>
    <row r="4" spans="1:14" ht="15" customHeight="1" thickBot="1" x14ac:dyDescent="0.35">
      <c r="A4" s="62" t="s">
        <v>26</v>
      </c>
      <c r="B4" s="63" t="s">
        <v>28</v>
      </c>
      <c r="C4" s="1"/>
      <c r="D4" s="1"/>
      <c r="E4" s="1"/>
      <c r="F4" s="1"/>
      <c r="G4" s="2"/>
      <c r="H4" s="1"/>
      <c r="I4" s="1"/>
      <c r="J4" s="1"/>
      <c r="K4" s="1"/>
      <c r="L4" s="1"/>
      <c r="M4" s="1"/>
      <c r="N4" s="1"/>
    </row>
    <row r="5" spans="1:14" s="5" customFormat="1" ht="37.5" customHeight="1" x14ac:dyDescent="0.3">
      <c r="A5" s="65" t="s">
        <v>29</v>
      </c>
      <c r="B5" s="66" t="s">
        <v>30</v>
      </c>
      <c r="C5" s="67" t="s">
        <v>31</v>
      </c>
      <c r="D5" s="68" t="s">
        <v>32</v>
      </c>
      <c r="E5" s="4" t="s">
        <v>0</v>
      </c>
      <c r="F5" s="4" t="s">
        <v>1</v>
      </c>
      <c r="G5" s="69" t="s">
        <v>2</v>
      </c>
      <c r="H5" s="66" t="s">
        <v>33</v>
      </c>
      <c r="I5" s="66" t="s">
        <v>34</v>
      </c>
      <c r="J5" s="4"/>
      <c r="K5" s="66" t="s">
        <v>35</v>
      </c>
      <c r="L5" s="66" t="s">
        <v>3</v>
      </c>
      <c r="M5" s="4" t="s">
        <v>4</v>
      </c>
    </row>
    <row r="6" spans="1:14" ht="15" customHeight="1" x14ac:dyDescent="0.3">
      <c r="A6" s="35"/>
      <c r="B6" s="37"/>
      <c r="C6" s="37"/>
      <c r="D6" s="37"/>
      <c r="E6" s="20"/>
      <c r="F6" s="20"/>
      <c r="G6" s="37"/>
      <c r="H6" s="38">
        <v>0.05</v>
      </c>
      <c r="I6" s="37"/>
      <c r="J6" s="36"/>
      <c r="K6" s="37"/>
      <c r="L6" s="37"/>
      <c r="M6" s="37"/>
    </row>
    <row r="7" spans="1:14" s="1" customFormat="1" ht="15" customHeight="1" x14ac:dyDescent="0.3">
      <c r="A7" s="39">
        <v>64130</v>
      </c>
      <c r="B7" s="40"/>
      <c r="C7" s="41"/>
      <c r="D7" s="42"/>
      <c r="E7" s="42"/>
      <c r="F7" s="42"/>
      <c r="G7" s="42"/>
      <c r="H7" s="43"/>
      <c r="I7" s="44"/>
      <c r="J7" s="45">
        <v>64130</v>
      </c>
      <c r="K7" s="44"/>
      <c r="L7" s="44"/>
      <c r="M7" s="44"/>
    </row>
    <row r="8" spans="1:14" s="1" customFormat="1" ht="15" customHeight="1" x14ac:dyDescent="0.3">
      <c r="A8" s="39">
        <v>64130</v>
      </c>
      <c r="B8" s="46" t="s">
        <v>36</v>
      </c>
      <c r="C8" s="64">
        <v>45453</v>
      </c>
      <c r="D8" s="48">
        <v>41</v>
      </c>
      <c r="E8" s="48">
        <v>48.07</v>
      </c>
      <c r="F8" s="48">
        <v>1900</v>
      </c>
      <c r="G8" s="48">
        <f t="shared" ref="G8:G41" si="0">E8*F8</f>
        <v>91333</v>
      </c>
      <c r="H8" s="34">
        <f t="shared" ref="H8:H40" si="1">G8*5%</f>
        <v>4566.6500000000005</v>
      </c>
      <c r="I8" s="37">
        <f t="shared" ref="I8:I40" si="2">G8+H8</f>
        <v>95899.65</v>
      </c>
      <c r="J8" s="49"/>
      <c r="K8" s="8">
        <v>300000</v>
      </c>
      <c r="L8" s="50" t="s">
        <v>6</v>
      </c>
      <c r="M8" s="37">
        <f>I62-K62</f>
        <v>256175.39999999944</v>
      </c>
    </row>
    <row r="9" spans="1:14" s="1" customFormat="1" ht="15" customHeight="1" x14ac:dyDescent="0.3">
      <c r="A9" s="39">
        <v>64130</v>
      </c>
      <c r="B9" s="46" t="s">
        <v>36</v>
      </c>
      <c r="C9" s="64">
        <v>45453</v>
      </c>
      <c r="D9" s="48">
        <v>42</v>
      </c>
      <c r="E9" s="48">
        <v>51.75</v>
      </c>
      <c r="F9" s="48">
        <v>1900</v>
      </c>
      <c r="G9" s="48">
        <f t="shared" si="0"/>
        <v>98325</v>
      </c>
      <c r="H9" s="34">
        <f t="shared" si="1"/>
        <v>4916.25</v>
      </c>
      <c r="I9" s="37">
        <f t="shared" si="2"/>
        <v>103241.25</v>
      </c>
      <c r="J9" s="49"/>
      <c r="K9" s="8">
        <v>99968</v>
      </c>
      <c r="L9" s="50" t="s">
        <v>7</v>
      </c>
      <c r="M9" s="37"/>
    </row>
    <row r="10" spans="1:14" s="1" customFormat="1" ht="15" customHeight="1" x14ac:dyDescent="0.3">
      <c r="A10" s="39">
        <v>64130</v>
      </c>
      <c r="B10" s="46" t="s">
        <v>36</v>
      </c>
      <c r="C10" s="64">
        <v>45454</v>
      </c>
      <c r="D10" s="48">
        <v>44</v>
      </c>
      <c r="E10" s="48">
        <v>49.435000000000002</v>
      </c>
      <c r="F10" s="48">
        <v>1900</v>
      </c>
      <c r="G10" s="48">
        <f t="shared" si="0"/>
        <v>93926.5</v>
      </c>
      <c r="H10" s="34">
        <f t="shared" si="1"/>
        <v>4696.3249999999998</v>
      </c>
      <c r="I10" s="37">
        <f t="shared" si="2"/>
        <v>98622.824999999997</v>
      </c>
      <c r="J10" s="49"/>
      <c r="K10" s="8">
        <v>198981</v>
      </c>
      <c r="L10" s="50" t="s">
        <v>8</v>
      </c>
      <c r="M10" s="37"/>
    </row>
    <row r="11" spans="1:14" s="1" customFormat="1" ht="15" customHeight="1" x14ac:dyDescent="0.3">
      <c r="A11" s="39">
        <v>64130</v>
      </c>
      <c r="B11" s="46" t="s">
        <v>36</v>
      </c>
      <c r="C11" s="64">
        <v>45455</v>
      </c>
      <c r="D11" s="48">
        <v>45</v>
      </c>
      <c r="E11" s="48">
        <v>51.23</v>
      </c>
      <c r="F11" s="48">
        <v>1900</v>
      </c>
      <c r="G11" s="48">
        <f t="shared" si="0"/>
        <v>97337</v>
      </c>
      <c r="H11" s="34">
        <f t="shared" si="1"/>
        <v>4866.8500000000004</v>
      </c>
      <c r="I11" s="37">
        <f t="shared" si="2"/>
        <v>102203.85</v>
      </c>
      <c r="J11" s="49"/>
      <c r="K11" s="8">
        <v>200019</v>
      </c>
      <c r="L11" s="50" t="s">
        <v>9</v>
      </c>
      <c r="M11" s="37"/>
    </row>
    <row r="12" spans="1:14" s="1" customFormat="1" ht="15" customHeight="1" x14ac:dyDescent="0.3">
      <c r="A12" s="39">
        <v>64130</v>
      </c>
      <c r="B12" s="46" t="s">
        <v>36</v>
      </c>
      <c r="C12" s="64">
        <v>45480</v>
      </c>
      <c r="D12" s="48">
        <v>71</v>
      </c>
      <c r="E12" s="48">
        <v>51.12</v>
      </c>
      <c r="F12" s="48">
        <v>1900</v>
      </c>
      <c r="G12" s="48">
        <f t="shared" si="0"/>
        <v>97128</v>
      </c>
      <c r="H12" s="34">
        <f t="shared" si="1"/>
        <v>4856.4000000000005</v>
      </c>
      <c r="I12" s="37">
        <f t="shared" si="2"/>
        <v>101984.4</v>
      </c>
      <c r="J12" s="49"/>
      <c r="K12" s="8">
        <v>400000</v>
      </c>
      <c r="L12" s="50" t="s">
        <v>10</v>
      </c>
      <c r="M12" s="37"/>
    </row>
    <row r="13" spans="1:14" s="1" customFormat="1" ht="15" customHeight="1" x14ac:dyDescent="0.3">
      <c r="A13" s="39">
        <v>64130</v>
      </c>
      <c r="B13" s="46" t="s">
        <v>36</v>
      </c>
      <c r="C13" s="47">
        <v>45480</v>
      </c>
      <c r="D13" s="48">
        <v>70</v>
      </c>
      <c r="E13" s="48">
        <v>48.62</v>
      </c>
      <c r="F13" s="48">
        <v>1900</v>
      </c>
      <c r="G13" s="48">
        <f t="shared" si="0"/>
        <v>92378</v>
      </c>
      <c r="H13" s="34">
        <f t="shared" si="1"/>
        <v>4618.9000000000005</v>
      </c>
      <c r="I13" s="37">
        <f t="shared" si="2"/>
        <v>96996.9</v>
      </c>
      <c r="J13" s="49"/>
      <c r="K13" s="8">
        <v>300000</v>
      </c>
      <c r="L13" s="50" t="s">
        <v>11</v>
      </c>
      <c r="M13" s="37"/>
    </row>
    <row r="14" spans="1:14" s="1" customFormat="1" ht="15" customHeight="1" x14ac:dyDescent="0.3">
      <c r="A14" s="39">
        <v>64130</v>
      </c>
      <c r="B14" s="46" t="s">
        <v>36</v>
      </c>
      <c r="C14" s="47">
        <v>45495</v>
      </c>
      <c r="D14" s="48">
        <v>73</v>
      </c>
      <c r="E14" s="48">
        <v>48.87</v>
      </c>
      <c r="F14" s="48">
        <v>1900</v>
      </c>
      <c r="G14" s="48">
        <f t="shared" si="0"/>
        <v>92853</v>
      </c>
      <c r="H14" s="34">
        <f t="shared" si="1"/>
        <v>4642.6500000000005</v>
      </c>
      <c r="I14" s="37">
        <f t="shared" si="2"/>
        <v>97495.65</v>
      </c>
      <c r="J14" s="49"/>
      <c r="K14" s="8">
        <v>300000</v>
      </c>
      <c r="L14" s="50" t="s">
        <v>12</v>
      </c>
      <c r="M14" s="37"/>
    </row>
    <row r="15" spans="1:14" s="1" customFormat="1" ht="15" customHeight="1" x14ac:dyDescent="0.3">
      <c r="A15" s="39">
        <v>64130</v>
      </c>
      <c r="B15" s="46" t="s">
        <v>36</v>
      </c>
      <c r="C15" s="47">
        <v>45495</v>
      </c>
      <c r="D15" s="48">
        <v>74</v>
      </c>
      <c r="E15" s="48">
        <v>51.39</v>
      </c>
      <c r="F15" s="48">
        <v>1900</v>
      </c>
      <c r="G15" s="48">
        <f t="shared" si="0"/>
        <v>97641</v>
      </c>
      <c r="H15" s="34">
        <f t="shared" si="1"/>
        <v>4882.05</v>
      </c>
      <c r="I15" s="37">
        <f t="shared" si="2"/>
        <v>102523.05</v>
      </c>
      <c r="J15" s="49"/>
      <c r="K15" s="37">
        <v>300000</v>
      </c>
      <c r="L15" s="50" t="s">
        <v>20</v>
      </c>
      <c r="M15" s="37"/>
    </row>
    <row r="16" spans="1:14" s="1" customFormat="1" ht="15" customHeight="1" x14ac:dyDescent="0.3">
      <c r="A16" s="39">
        <v>64130</v>
      </c>
      <c r="B16" s="46" t="s">
        <v>37</v>
      </c>
      <c r="C16" s="47">
        <v>45545</v>
      </c>
      <c r="D16" s="48">
        <v>109</v>
      </c>
      <c r="E16" s="48">
        <v>48.284999999999997</v>
      </c>
      <c r="F16" s="48">
        <v>1100</v>
      </c>
      <c r="G16" s="48">
        <f t="shared" si="0"/>
        <v>53113.499999999993</v>
      </c>
      <c r="H16" s="34">
        <f t="shared" si="1"/>
        <v>2655.6749999999997</v>
      </c>
      <c r="I16" s="37">
        <f t="shared" si="2"/>
        <v>55769.174999999996</v>
      </c>
      <c r="J16" s="49"/>
      <c r="K16" s="37">
        <v>300000</v>
      </c>
      <c r="L16" s="50" t="s">
        <v>21</v>
      </c>
      <c r="M16" s="37"/>
    </row>
    <row r="17" spans="1:13" s="1" customFormat="1" ht="15" customHeight="1" x14ac:dyDescent="0.3">
      <c r="A17" s="39">
        <v>64130</v>
      </c>
      <c r="B17" s="46" t="s">
        <v>37</v>
      </c>
      <c r="C17" s="47">
        <v>45544</v>
      </c>
      <c r="D17" s="48">
        <v>108</v>
      </c>
      <c r="E17" s="48">
        <v>44.055</v>
      </c>
      <c r="F17" s="48">
        <v>1100</v>
      </c>
      <c r="G17" s="48">
        <f t="shared" si="0"/>
        <v>48460.5</v>
      </c>
      <c r="H17" s="34">
        <f t="shared" si="1"/>
        <v>2423.0250000000001</v>
      </c>
      <c r="I17" s="37">
        <f t="shared" si="2"/>
        <v>50883.525000000001</v>
      </c>
      <c r="J17" s="49"/>
      <c r="K17" s="37"/>
      <c r="L17" s="37"/>
      <c r="M17" s="37"/>
    </row>
    <row r="18" spans="1:13" s="1" customFormat="1" ht="15" customHeight="1" x14ac:dyDescent="0.3">
      <c r="A18" s="39">
        <v>64130</v>
      </c>
      <c r="B18" s="46" t="s">
        <v>37</v>
      </c>
      <c r="C18" s="47">
        <v>45547</v>
      </c>
      <c r="D18" s="48">
        <v>111</v>
      </c>
      <c r="E18" s="48">
        <v>0.9</v>
      </c>
      <c r="F18" s="48">
        <v>1100</v>
      </c>
      <c r="G18" s="48">
        <f t="shared" si="0"/>
        <v>990</v>
      </c>
      <c r="H18" s="34">
        <f t="shared" si="1"/>
        <v>49.5</v>
      </c>
      <c r="I18" s="37">
        <f t="shared" si="2"/>
        <v>1039.5</v>
      </c>
      <c r="J18" s="49"/>
      <c r="K18" s="37"/>
      <c r="L18" s="37"/>
      <c r="M18" s="37"/>
    </row>
    <row r="19" spans="1:13" s="1" customFormat="1" ht="15" customHeight="1" x14ac:dyDescent="0.3">
      <c r="A19" s="39">
        <v>64130</v>
      </c>
      <c r="B19" s="46" t="s">
        <v>37</v>
      </c>
      <c r="C19" s="47">
        <v>45544</v>
      </c>
      <c r="D19" s="48">
        <v>107</v>
      </c>
      <c r="E19" s="48">
        <v>46.22</v>
      </c>
      <c r="F19" s="48">
        <v>1100</v>
      </c>
      <c r="G19" s="48">
        <f t="shared" si="0"/>
        <v>50842</v>
      </c>
      <c r="H19" s="34">
        <f t="shared" si="1"/>
        <v>2542.1000000000004</v>
      </c>
      <c r="I19" s="37">
        <f t="shared" si="2"/>
        <v>53384.1</v>
      </c>
      <c r="J19" s="49"/>
      <c r="K19" s="37"/>
      <c r="L19" s="37"/>
      <c r="M19" s="37"/>
    </row>
    <row r="20" spans="1:13" s="1" customFormat="1" ht="15" customHeight="1" x14ac:dyDescent="0.3">
      <c r="A20" s="39">
        <v>64130</v>
      </c>
      <c r="B20" s="46" t="s">
        <v>37</v>
      </c>
      <c r="C20" s="47">
        <v>45543</v>
      </c>
      <c r="D20" s="48">
        <v>106</v>
      </c>
      <c r="E20" s="48">
        <v>52.54</v>
      </c>
      <c r="F20" s="48">
        <v>1100</v>
      </c>
      <c r="G20" s="48">
        <f t="shared" si="0"/>
        <v>57794</v>
      </c>
      <c r="H20" s="34">
        <f t="shared" si="1"/>
        <v>2889.7000000000003</v>
      </c>
      <c r="I20" s="37">
        <f t="shared" si="2"/>
        <v>60683.7</v>
      </c>
      <c r="J20" s="49"/>
      <c r="K20" s="37"/>
      <c r="L20" s="37"/>
      <c r="M20" s="37"/>
    </row>
    <row r="21" spans="1:13" s="1" customFormat="1" ht="15" customHeight="1" x14ac:dyDescent="0.3">
      <c r="A21" s="39">
        <v>64130</v>
      </c>
      <c r="B21" s="46" t="s">
        <v>38</v>
      </c>
      <c r="C21" s="47">
        <v>45557</v>
      </c>
      <c r="D21" s="48">
        <v>121</v>
      </c>
      <c r="E21" s="48">
        <v>46.994999999999997</v>
      </c>
      <c r="F21" s="48">
        <v>1100</v>
      </c>
      <c r="G21" s="48">
        <f t="shared" si="0"/>
        <v>51694.5</v>
      </c>
      <c r="H21" s="34">
        <f t="shared" si="1"/>
        <v>2584.7250000000004</v>
      </c>
      <c r="I21" s="37">
        <f t="shared" si="2"/>
        <v>54279.224999999999</v>
      </c>
      <c r="J21" s="49"/>
      <c r="K21" s="37"/>
      <c r="L21" s="37"/>
      <c r="M21" s="37"/>
    </row>
    <row r="22" spans="1:13" s="1" customFormat="1" ht="15" customHeight="1" x14ac:dyDescent="0.3">
      <c r="A22" s="39">
        <v>64130</v>
      </c>
      <c r="B22" s="46" t="s">
        <v>38</v>
      </c>
      <c r="C22" s="47">
        <v>45556</v>
      </c>
      <c r="D22" s="48">
        <v>119</v>
      </c>
      <c r="E22" s="48">
        <v>48.7</v>
      </c>
      <c r="F22" s="48">
        <v>1100</v>
      </c>
      <c r="G22" s="48">
        <f t="shared" si="0"/>
        <v>53570</v>
      </c>
      <c r="H22" s="34">
        <f t="shared" si="1"/>
        <v>2678.5</v>
      </c>
      <c r="I22" s="37">
        <f t="shared" si="2"/>
        <v>56248.5</v>
      </c>
      <c r="J22" s="49"/>
      <c r="K22" s="37"/>
      <c r="L22" s="37"/>
      <c r="M22" s="37"/>
    </row>
    <row r="23" spans="1:13" s="1" customFormat="1" ht="15" customHeight="1" x14ac:dyDescent="0.3">
      <c r="A23" s="39">
        <v>64130</v>
      </c>
      <c r="B23" s="46" t="s">
        <v>39</v>
      </c>
      <c r="C23" s="47">
        <v>45556</v>
      </c>
      <c r="D23" s="48">
        <v>120</v>
      </c>
      <c r="E23" s="48">
        <v>51.1</v>
      </c>
      <c r="F23" s="48">
        <v>1100</v>
      </c>
      <c r="G23" s="48">
        <f t="shared" si="0"/>
        <v>56210</v>
      </c>
      <c r="H23" s="34">
        <f t="shared" si="1"/>
        <v>2810.5</v>
      </c>
      <c r="I23" s="37">
        <f t="shared" si="2"/>
        <v>59020.5</v>
      </c>
      <c r="J23" s="49"/>
      <c r="K23" s="37"/>
      <c r="L23" s="37"/>
      <c r="M23" s="37"/>
    </row>
    <row r="24" spans="1:13" s="1" customFormat="1" ht="15" customHeight="1" x14ac:dyDescent="0.3">
      <c r="A24" s="39">
        <v>64130</v>
      </c>
      <c r="B24" s="46" t="s">
        <v>37</v>
      </c>
      <c r="C24" s="47">
        <v>45556</v>
      </c>
      <c r="D24" s="48">
        <v>118</v>
      </c>
      <c r="E24" s="48">
        <v>51.92</v>
      </c>
      <c r="F24" s="48">
        <v>1100</v>
      </c>
      <c r="G24" s="48">
        <f t="shared" si="0"/>
        <v>57112</v>
      </c>
      <c r="H24" s="34">
        <f t="shared" si="1"/>
        <v>2855.6000000000004</v>
      </c>
      <c r="I24" s="37">
        <f t="shared" si="2"/>
        <v>59967.6</v>
      </c>
      <c r="J24" s="49"/>
      <c r="K24" s="37"/>
      <c r="L24" s="37"/>
      <c r="M24" s="37"/>
    </row>
    <row r="25" spans="1:13" s="1" customFormat="1" ht="15" customHeight="1" x14ac:dyDescent="0.3">
      <c r="A25" s="39">
        <v>64130</v>
      </c>
      <c r="B25" s="46" t="s">
        <v>37</v>
      </c>
      <c r="C25" s="47">
        <v>45555</v>
      </c>
      <c r="D25" s="48">
        <v>116</v>
      </c>
      <c r="E25" s="48">
        <v>48.045000000000002</v>
      </c>
      <c r="F25" s="48">
        <v>1100</v>
      </c>
      <c r="G25" s="48">
        <f t="shared" si="0"/>
        <v>52849.5</v>
      </c>
      <c r="H25" s="34">
        <f t="shared" si="1"/>
        <v>2642.4750000000004</v>
      </c>
      <c r="I25" s="37">
        <f t="shared" si="2"/>
        <v>55491.974999999999</v>
      </c>
      <c r="J25" s="49"/>
      <c r="K25" s="37"/>
      <c r="L25" s="37"/>
      <c r="M25" s="37"/>
    </row>
    <row r="26" spans="1:13" s="1" customFormat="1" ht="15" customHeight="1" x14ac:dyDescent="0.3">
      <c r="A26" s="39">
        <v>64130</v>
      </c>
      <c r="B26" s="46" t="s">
        <v>39</v>
      </c>
      <c r="C26" s="47">
        <v>45555</v>
      </c>
      <c r="D26" s="48">
        <v>117</v>
      </c>
      <c r="E26" s="48">
        <v>45.795000000000002</v>
      </c>
      <c r="F26" s="48">
        <v>1100</v>
      </c>
      <c r="G26" s="48">
        <f t="shared" si="0"/>
        <v>50374.5</v>
      </c>
      <c r="H26" s="34">
        <f t="shared" si="1"/>
        <v>2518.7250000000004</v>
      </c>
      <c r="I26" s="37">
        <f t="shared" si="2"/>
        <v>52893.224999999999</v>
      </c>
      <c r="J26" s="49"/>
      <c r="K26" s="37"/>
      <c r="L26" s="37"/>
      <c r="M26" s="37"/>
    </row>
    <row r="27" spans="1:13" s="1" customFormat="1" ht="15" customHeight="1" x14ac:dyDescent="0.3">
      <c r="A27" s="39">
        <v>64130</v>
      </c>
      <c r="B27" s="46" t="s">
        <v>37</v>
      </c>
      <c r="C27" s="47">
        <v>45554</v>
      </c>
      <c r="D27" s="48">
        <v>114</v>
      </c>
      <c r="E27" s="48">
        <v>45.88</v>
      </c>
      <c r="F27" s="48">
        <v>1100</v>
      </c>
      <c r="G27" s="48">
        <f t="shared" si="0"/>
        <v>50468</v>
      </c>
      <c r="H27" s="34">
        <f t="shared" si="1"/>
        <v>2523.4</v>
      </c>
      <c r="I27" s="37">
        <f t="shared" si="2"/>
        <v>52991.4</v>
      </c>
      <c r="J27" s="49"/>
      <c r="K27" s="37"/>
      <c r="L27" s="37"/>
      <c r="M27" s="37"/>
    </row>
    <row r="28" spans="1:13" s="1" customFormat="1" ht="15" customHeight="1" x14ac:dyDescent="0.3">
      <c r="A28" s="39">
        <v>64130</v>
      </c>
      <c r="B28" s="46" t="s">
        <v>37</v>
      </c>
      <c r="C28" s="47">
        <v>45554</v>
      </c>
      <c r="D28" s="48">
        <v>113</v>
      </c>
      <c r="E28" s="48">
        <v>46.76</v>
      </c>
      <c r="F28" s="48">
        <v>1100</v>
      </c>
      <c r="G28" s="48">
        <f t="shared" si="0"/>
        <v>51436</v>
      </c>
      <c r="H28" s="34">
        <f t="shared" si="1"/>
        <v>2571.8000000000002</v>
      </c>
      <c r="I28" s="37">
        <f t="shared" si="2"/>
        <v>54007.8</v>
      </c>
      <c r="J28" s="49"/>
      <c r="K28" s="37"/>
      <c r="L28" s="37"/>
      <c r="M28" s="37"/>
    </row>
    <row r="29" spans="1:13" s="1" customFormat="1" ht="15" customHeight="1" x14ac:dyDescent="0.3">
      <c r="A29" s="39">
        <v>64130</v>
      </c>
      <c r="B29" s="46" t="s">
        <v>37</v>
      </c>
      <c r="C29" s="47">
        <v>45554</v>
      </c>
      <c r="D29" s="48">
        <v>115</v>
      </c>
      <c r="E29" s="48">
        <v>45.975000000000001</v>
      </c>
      <c r="F29" s="48">
        <v>1100</v>
      </c>
      <c r="G29" s="48">
        <f t="shared" si="0"/>
        <v>50572.5</v>
      </c>
      <c r="H29" s="34">
        <f t="shared" si="1"/>
        <v>2528.625</v>
      </c>
      <c r="I29" s="37">
        <f t="shared" si="2"/>
        <v>53101.125</v>
      </c>
      <c r="J29" s="49"/>
      <c r="K29" s="37"/>
      <c r="L29" s="37"/>
      <c r="M29" s="37"/>
    </row>
    <row r="30" spans="1:13" s="1" customFormat="1" ht="15" customHeight="1" x14ac:dyDescent="0.3">
      <c r="A30" s="39">
        <v>64130</v>
      </c>
      <c r="B30" s="46" t="s">
        <v>38</v>
      </c>
      <c r="C30" s="47">
        <v>45548</v>
      </c>
      <c r="D30" s="48">
        <v>112</v>
      </c>
      <c r="E30" s="48">
        <v>48.6</v>
      </c>
      <c r="F30" s="48">
        <v>1100</v>
      </c>
      <c r="G30" s="48">
        <f t="shared" si="0"/>
        <v>53460</v>
      </c>
      <c r="H30" s="34">
        <f t="shared" si="1"/>
        <v>2673</v>
      </c>
      <c r="I30" s="37">
        <f t="shared" si="2"/>
        <v>56133</v>
      </c>
      <c r="J30" s="49"/>
      <c r="K30" s="37"/>
      <c r="L30" s="37"/>
      <c r="M30" s="37"/>
    </row>
    <row r="31" spans="1:13" s="1" customFormat="1" ht="15" customHeight="1" x14ac:dyDescent="0.3">
      <c r="A31" s="39">
        <v>64130</v>
      </c>
      <c r="B31" s="46" t="s">
        <v>37</v>
      </c>
      <c r="C31" s="47">
        <v>45561</v>
      </c>
      <c r="D31" s="48">
        <v>122</v>
      </c>
      <c r="E31" s="48">
        <v>49.6</v>
      </c>
      <c r="F31" s="48">
        <v>1100</v>
      </c>
      <c r="G31" s="48">
        <f t="shared" si="0"/>
        <v>54560</v>
      </c>
      <c r="H31" s="34">
        <f t="shared" si="1"/>
        <v>2728</v>
      </c>
      <c r="I31" s="37">
        <f t="shared" si="2"/>
        <v>57288</v>
      </c>
      <c r="J31" s="49"/>
      <c r="K31" s="37"/>
      <c r="L31" s="37"/>
      <c r="M31" s="37"/>
    </row>
    <row r="32" spans="1:13" s="1" customFormat="1" ht="15" customHeight="1" x14ac:dyDescent="0.3">
      <c r="A32" s="39">
        <v>64130</v>
      </c>
      <c r="B32" s="46" t="s">
        <v>38</v>
      </c>
      <c r="C32" s="47">
        <v>45562</v>
      </c>
      <c r="D32" s="48">
        <v>123</v>
      </c>
      <c r="E32" s="48">
        <v>53.33</v>
      </c>
      <c r="F32" s="48">
        <v>1100</v>
      </c>
      <c r="G32" s="48">
        <f t="shared" si="0"/>
        <v>58663</v>
      </c>
      <c r="H32" s="34">
        <f t="shared" si="1"/>
        <v>2933.15</v>
      </c>
      <c r="I32" s="37">
        <f t="shared" si="2"/>
        <v>61596.15</v>
      </c>
      <c r="J32" s="49"/>
      <c r="K32" s="37"/>
      <c r="L32" s="37"/>
      <c r="M32" s="37"/>
    </row>
    <row r="33" spans="1:13" s="1" customFormat="1" ht="15" customHeight="1" x14ac:dyDescent="0.3">
      <c r="A33" s="39">
        <v>64130</v>
      </c>
      <c r="B33" s="46" t="s">
        <v>40</v>
      </c>
      <c r="C33" s="47">
        <v>45562</v>
      </c>
      <c r="D33" s="48">
        <v>124</v>
      </c>
      <c r="E33" s="48">
        <v>58.914999999999999</v>
      </c>
      <c r="F33" s="48">
        <v>1100</v>
      </c>
      <c r="G33" s="48">
        <f t="shared" si="0"/>
        <v>64806.5</v>
      </c>
      <c r="H33" s="34">
        <f t="shared" si="1"/>
        <v>3240.3250000000003</v>
      </c>
      <c r="I33" s="37">
        <f t="shared" si="2"/>
        <v>68046.824999999997</v>
      </c>
      <c r="J33" s="49"/>
      <c r="K33" s="37"/>
      <c r="L33" s="37"/>
      <c r="M33" s="37"/>
    </row>
    <row r="34" spans="1:13" s="1" customFormat="1" ht="15" customHeight="1" x14ac:dyDescent="0.3">
      <c r="A34" s="39">
        <v>64130</v>
      </c>
      <c r="B34" s="46" t="s">
        <v>40</v>
      </c>
      <c r="C34" s="47">
        <v>45564</v>
      </c>
      <c r="D34" s="48">
        <v>125</v>
      </c>
      <c r="E34" s="48">
        <v>27.585000000000001</v>
      </c>
      <c r="F34" s="48">
        <v>1100</v>
      </c>
      <c r="G34" s="48">
        <f t="shared" si="0"/>
        <v>30343.5</v>
      </c>
      <c r="H34" s="34">
        <f t="shared" si="1"/>
        <v>1517.1750000000002</v>
      </c>
      <c r="I34" s="37">
        <f t="shared" si="2"/>
        <v>31860.674999999999</v>
      </c>
      <c r="J34" s="49"/>
      <c r="K34" s="37"/>
      <c r="L34" s="37"/>
      <c r="M34" s="37"/>
    </row>
    <row r="35" spans="1:13" s="1" customFormat="1" ht="15" customHeight="1" x14ac:dyDescent="0.3">
      <c r="A35" s="39">
        <v>64130</v>
      </c>
      <c r="B35" s="46" t="s">
        <v>40</v>
      </c>
      <c r="C35" s="47">
        <v>45564</v>
      </c>
      <c r="D35" s="48">
        <v>126</v>
      </c>
      <c r="E35" s="48">
        <v>23.004999999999999</v>
      </c>
      <c r="F35" s="48">
        <v>1100</v>
      </c>
      <c r="G35" s="48">
        <f t="shared" si="0"/>
        <v>25305.5</v>
      </c>
      <c r="H35" s="34">
        <f t="shared" si="1"/>
        <v>1265.2750000000001</v>
      </c>
      <c r="I35" s="37">
        <f t="shared" si="2"/>
        <v>26570.775000000001</v>
      </c>
      <c r="J35" s="49"/>
      <c r="K35" s="37"/>
      <c r="L35" s="37"/>
      <c r="M35" s="37"/>
    </row>
    <row r="36" spans="1:13" s="1" customFormat="1" ht="15" customHeight="1" x14ac:dyDescent="0.3">
      <c r="A36" s="39">
        <v>64130</v>
      </c>
      <c r="B36" s="46" t="s">
        <v>40</v>
      </c>
      <c r="C36" s="47">
        <v>45564</v>
      </c>
      <c r="D36" s="48">
        <v>127</v>
      </c>
      <c r="E36" s="48">
        <v>55.7</v>
      </c>
      <c r="F36" s="48">
        <v>1100</v>
      </c>
      <c r="G36" s="48">
        <f t="shared" si="0"/>
        <v>61270</v>
      </c>
      <c r="H36" s="34">
        <f t="shared" si="1"/>
        <v>3063.5</v>
      </c>
      <c r="I36" s="37">
        <f t="shared" si="2"/>
        <v>64333.5</v>
      </c>
      <c r="J36" s="49"/>
      <c r="K36" s="37"/>
      <c r="L36" s="37"/>
      <c r="M36" s="37"/>
    </row>
    <row r="37" spans="1:13" s="1" customFormat="1" ht="15" customHeight="1" x14ac:dyDescent="0.3">
      <c r="A37" s="39">
        <v>64130</v>
      </c>
      <c r="B37" s="46" t="s">
        <v>40</v>
      </c>
      <c r="C37" s="47">
        <v>45564</v>
      </c>
      <c r="D37" s="48">
        <v>128</v>
      </c>
      <c r="E37" s="48">
        <v>48.854999999999997</v>
      </c>
      <c r="F37" s="48">
        <v>1100</v>
      </c>
      <c r="G37" s="48">
        <f t="shared" si="0"/>
        <v>53740.5</v>
      </c>
      <c r="H37" s="34">
        <f t="shared" si="1"/>
        <v>2687.0250000000001</v>
      </c>
      <c r="I37" s="37">
        <f t="shared" si="2"/>
        <v>56427.525000000001</v>
      </c>
      <c r="J37" s="49"/>
      <c r="K37" s="37"/>
      <c r="L37" s="37"/>
      <c r="M37" s="37"/>
    </row>
    <row r="38" spans="1:13" s="1" customFormat="1" ht="15" customHeight="1" x14ac:dyDescent="0.3">
      <c r="A38" s="39">
        <v>64130</v>
      </c>
      <c r="B38" s="46" t="s">
        <v>37</v>
      </c>
      <c r="C38" s="47">
        <v>45564</v>
      </c>
      <c r="D38" s="48">
        <v>129</v>
      </c>
      <c r="E38" s="48">
        <v>49.8</v>
      </c>
      <c r="F38" s="48">
        <v>1100</v>
      </c>
      <c r="G38" s="48">
        <f t="shared" si="0"/>
        <v>54780</v>
      </c>
      <c r="H38" s="34">
        <f t="shared" si="1"/>
        <v>2739</v>
      </c>
      <c r="I38" s="37">
        <f t="shared" si="2"/>
        <v>57519</v>
      </c>
      <c r="J38" s="49"/>
      <c r="K38" s="37"/>
      <c r="L38" s="37"/>
      <c r="M38" s="37"/>
    </row>
    <row r="39" spans="1:13" s="1" customFormat="1" ht="15" customHeight="1" x14ac:dyDescent="0.3">
      <c r="A39" s="39">
        <v>64130</v>
      </c>
      <c r="B39" s="46" t="s">
        <v>38</v>
      </c>
      <c r="C39" s="47">
        <v>45575</v>
      </c>
      <c r="D39" s="48">
        <v>130</v>
      </c>
      <c r="E39" s="48">
        <v>51.305</v>
      </c>
      <c r="F39" s="48">
        <v>1100</v>
      </c>
      <c r="G39" s="48">
        <f t="shared" si="0"/>
        <v>56435.5</v>
      </c>
      <c r="H39" s="34">
        <f t="shared" si="1"/>
        <v>2821.7750000000001</v>
      </c>
      <c r="I39" s="37">
        <f t="shared" si="2"/>
        <v>59257.275000000001</v>
      </c>
      <c r="J39" s="49"/>
      <c r="K39" s="37"/>
      <c r="L39" s="37"/>
      <c r="M39" s="37"/>
    </row>
    <row r="40" spans="1:13" ht="15" customHeight="1" x14ac:dyDescent="0.3">
      <c r="A40" s="39">
        <v>64130</v>
      </c>
      <c r="B40" s="46" t="s">
        <v>36</v>
      </c>
      <c r="C40" s="47">
        <v>45574</v>
      </c>
      <c r="D40" s="48">
        <v>131</v>
      </c>
      <c r="E40" s="48">
        <v>49.85</v>
      </c>
      <c r="F40" s="48">
        <v>1100</v>
      </c>
      <c r="G40" s="48">
        <f t="shared" si="0"/>
        <v>54835</v>
      </c>
      <c r="H40" s="34">
        <f t="shared" si="1"/>
        <v>2741.75</v>
      </c>
      <c r="I40" s="37">
        <f t="shared" si="2"/>
        <v>57576.75</v>
      </c>
      <c r="J40" s="51"/>
      <c r="K40" s="20"/>
      <c r="L40" s="20"/>
      <c r="M40" s="8"/>
    </row>
    <row r="41" spans="1:13" ht="15" customHeight="1" x14ac:dyDescent="0.3">
      <c r="A41" s="39">
        <v>64130</v>
      </c>
      <c r="B41" s="52"/>
      <c r="C41" s="47">
        <v>45588</v>
      </c>
      <c r="D41" s="48">
        <v>134</v>
      </c>
      <c r="E41" s="48">
        <v>55.134999999999998</v>
      </c>
      <c r="F41" s="48">
        <v>1100</v>
      </c>
      <c r="G41" s="48">
        <f t="shared" si="0"/>
        <v>60648.5</v>
      </c>
      <c r="H41" s="34">
        <f t="shared" ref="H41:H45" si="3">G41*5%</f>
        <v>3032.4250000000002</v>
      </c>
      <c r="I41" s="37">
        <f t="shared" ref="I41:I45" si="4">G41+H41</f>
        <v>63680.925000000003</v>
      </c>
      <c r="J41" s="51"/>
      <c r="K41" s="20"/>
      <c r="L41" s="20"/>
      <c r="M41" s="8"/>
    </row>
    <row r="42" spans="1:13" ht="15" customHeight="1" x14ac:dyDescent="0.3">
      <c r="A42" s="39">
        <v>64130</v>
      </c>
      <c r="B42" s="10"/>
      <c r="C42" s="47">
        <v>45588</v>
      </c>
      <c r="D42" s="48">
        <v>132</v>
      </c>
      <c r="E42" s="48">
        <v>53.41</v>
      </c>
      <c r="F42" s="48">
        <v>1100</v>
      </c>
      <c r="G42" s="48">
        <f t="shared" ref="G42:G45" si="5">E42*F42</f>
        <v>58750.999999999993</v>
      </c>
      <c r="H42" s="34">
        <f t="shared" si="3"/>
        <v>2937.5499999999997</v>
      </c>
      <c r="I42" s="37">
        <f t="shared" si="4"/>
        <v>61688.549999999996</v>
      </c>
      <c r="J42" s="51"/>
      <c r="K42" s="20"/>
      <c r="L42" s="20"/>
      <c r="M42" s="8"/>
    </row>
    <row r="43" spans="1:13" ht="15" customHeight="1" x14ac:dyDescent="0.3">
      <c r="A43" s="39">
        <v>64130</v>
      </c>
      <c r="B43" s="10"/>
      <c r="C43" s="47">
        <v>45588</v>
      </c>
      <c r="D43" s="48">
        <v>133</v>
      </c>
      <c r="E43" s="48">
        <v>53.61</v>
      </c>
      <c r="F43" s="48">
        <v>1100</v>
      </c>
      <c r="G43" s="48">
        <f t="shared" si="5"/>
        <v>58971</v>
      </c>
      <c r="H43" s="34">
        <f t="shared" si="3"/>
        <v>2948.55</v>
      </c>
      <c r="I43" s="37">
        <f t="shared" si="4"/>
        <v>61919.55</v>
      </c>
      <c r="J43" s="51"/>
      <c r="K43" s="20"/>
      <c r="L43" s="20"/>
      <c r="M43" s="8"/>
    </row>
    <row r="44" spans="1:13" ht="15" customHeight="1" x14ac:dyDescent="0.3">
      <c r="A44" s="39">
        <v>64130</v>
      </c>
      <c r="B44" s="10"/>
      <c r="C44" s="47">
        <v>45588</v>
      </c>
      <c r="D44" s="48">
        <v>137</v>
      </c>
      <c r="E44" s="48">
        <v>53.93</v>
      </c>
      <c r="F44" s="48">
        <v>1100</v>
      </c>
      <c r="G44" s="48">
        <f t="shared" si="5"/>
        <v>59323</v>
      </c>
      <c r="H44" s="34">
        <f t="shared" si="3"/>
        <v>2966.15</v>
      </c>
      <c r="I44" s="37">
        <f t="shared" si="4"/>
        <v>62289.15</v>
      </c>
      <c r="J44" s="51"/>
      <c r="K44" s="20"/>
      <c r="L44" s="20"/>
      <c r="M44" s="8"/>
    </row>
    <row r="45" spans="1:13" ht="15" customHeight="1" x14ac:dyDescent="0.3">
      <c r="A45" s="39">
        <v>64130</v>
      </c>
      <c r="B45" s="46" t="s">
        <v>15</v>
      </c>
      <c r="C45" s="47">
        <v>45628</v>
      </c>
      <c r="D45" s="48">
        <v>138</v>
      </c>
      <c r="E45" s="48">
        <v>69.724999999999994</v>
      </c>
      <c r="F45" s="48">
        <v>1100</v>
      </c>
      <c r="G45" s="48">
        <f t="shared" si="5"/>
        <v>76697.5</v>
      </c>
      <c r="H45" s="34">
        <f t="shared" si="3"/>
        <v>3834.875</v>
      </c>
      <c r="I45" s="37">
        <f t="shared" si="4"/>
        <v>80532.375</v>
      </c>
      <c r="J45" s="51"/>
      <c r="K45" s="20"/>
      <c r="L45" s="20"/>
      <c r="M45" s="8"/>
    </row>
    <row r="46" spans="1:13" ht="15" customHeight="1" x14ac:dyDescent="0.3">
      <c r="A46" s="39">
        <v>64130</v>
      </c>
      <c r="B46" s="46" t="s">
        <v>13</v>
      </c>
      <c r="C46" s="47">
        <v>45672</v>
      </c>
      <c r="D46" s="48">
        <v>157</v>
      </c>
      <c r="E46" s="48">
        <v>50.055</v>
      </c>
      <c r="F46" s="48">
        <v>1900</v>
      </c>
      <c r="G46" s="48">
        <f t="shared" ref="G46:G48" si="6">E46*F46</f>
        <v>95104.5</v>
      </c>
      <c r="H46" s="34">
        <f t="shared" ref="H46:H48" si="7">G46*5%</f>
        <v>4755.2250000000004</v>
      </c>
      <c r="I46" s="37">
        <f t="shared" ref="I46:I48" si="8">G46+H46</f>
        <v>99859.725000000006</v>
      </c>
      <c r="J46" s="51"/>
      <c r="K46" s="20"/>
      <c r="L46" s="20"/>
      <c r="M46" s="8"/>
    </row>
    <row r="47" spans="1:13" ht="15" customHeight="1" x14ac:dyDescent="0.3">
      <c r="A47" s="39">
        <v>64130</v>
      </c>
      <c r="B47" s="46" t="s">
        <v>13</v>
      </c>
      <c r="C47" s="47">
        <v>45686</v>
      </c>
      <c r="D47" s="48">
        <v>165</v>
      </c>
      <c r="E47" s="48">
        <v>26.835000000000001</v>
      </c>
      <c r="F47" s="48">
        <v>1900</v>
      </c>
      <c r="G47" s="48">
        <f t="shared" si="6"/>
        <v>50986.5</v>
      </c>
      <c r="H47" s="34">
        <f t="shared" si="7"/>
        <v>2549.3250000000003</v>
      </c>
      <c r="I47" s="37">
        <f t="shared" si="8"/>
        <v>53535.824999999997</v>
      </c>
      <c r="J47" s="51"/>
      <c r="K47" s="20"/>
      <c r="L47" s="20"/>
      <c r="M47" s="8"/>
    </row>
    <row r="48" spans="1:13" ht="15" customHeight="1" x14ac:dyDescent="0.3">
      <c r="A48" s="39">
        <v>64130</v>
      </c>
      <c r="B48" s="46" t="s">
        <v>13</v>
      </c>
      <c r="C48" s="47">
        <v>45686</v>
      </c>
      <c r="D48" s="48">
        <v>166</v>
      </c>
      <c r="E48" s="48">
        <v>28.22</v>
      </c>
      <c r="F48" s="48">
        <v>1900</v>
      </c>
      <c r="G48" s="48">
        <f t="shared" si="6"/>
        <v>53618</v>
      </c>
      <c r="H48" s="34">
        <f t="shared" si="7"/>
        <v>2680.9</v>
      </c>
      <c r="I48" s="37">
        <f t="shared" si="8"/>
        <v>56298.9</v>
      </c>
      <c r="J48" s="51"/>
      <c r="K48" s="20"/>
      <c r="L48" s="20"/>
      <c r="M48" s="8"/>
    </row>
    <row r="49" spans="1:13" ht="15" customHeight="1" x14ac:dyDescent="0.3">
      <c r="A49" s="39">
        <v>64130</v>
      </c>
      <c r="B49" s="46"/>
      <c r="C49" s="47"/>
      <c r="D49" s="48"/>
      <c r="E49" s="48"/>
      <c r="F49" s="48"/>
      <c r="G49" s="48"/>
      <c r="H49" s="34"/>
      <c r="I49" s="37"/>
      <c r="J49" s="51"/>
      <c r="K49" s="20"/>
      <c r="L49" s="20"/>
      <c r="M49" s="8"/>
    </row>
    <row r="50" spans="1:13" ht="15" customHeight="1" x14ac:dyDescent="0.3">
      <c r="A50" s="39">
        <v>64130</v>
      </c>
      <c r="B50" s="46"/>
      <c r="C50" s="47"/>
      <c r="D50" s="48"/>
      <c r="E50" s="48"/>
      <c r="F50" s="48"/>
      <c r="G50" s="48"/>
      <c r="H50" s="34"/>
      <c r="I50" s="37"/>
      <c r="J50" s="51"/>
      <c r="K50" s="20"/>
      <c r="L50" s="20"/>
      <c r="M50" s="8"/>
    </row>
    <row r="51" spans="1:13" ht="15" customHeight="1" x14ac:dyDescent="0.3">
      <c r="A51" s="39">
        <v>64130</v>
      </c>
      <c r="B51" s="46"/>
      <c r="C51" s="47"/>
      <c r="D51" s="48"/>
      <c r="E51" s="48"/>
      <c r="F51" s="48"/>
      <c r="G51" s="48"/>
      <c r="H51" s="34"/>
      <c r="I51" s="37"/>
      <c r="J51" s="51"/>
      <c r="K51" s="20"/>
      <c r="L51" s="20"/>
      <c r="M51" s="8"/>
    </row>
    <row r="52" spans="1:13" ht="15" customHeight="1" x14ac:dyDescent="0.3">
      <c r="A52" s="39">
        <v>64130</v>
      </c>
      <c r="B52" s="46"/>
      <c r="C52" s="47"/>
      <c r="D52" s="48"/>
      <c r="E52" s="48"/>
      <c r="F52" s="48"/>
      <c r="G52" s="48"/>
      <c r="H52" s="34"/>
      <c r="I52" s="37"/>
      <c r="J52" s="51"/>
      <c r="K52" s="20"/>
      <c r="L52" s="20"/>
      <c r="M52" s="8"/>
    </row>
    <row r="53" spans="1:13" ht="15" customHeight="1" x14ac:dyDescent="0.3">
      <c r="A53" s="39">
        <v>64130</v>
      </c>
      <c r="B53" s="46"/>
      <c r="C53" s="47"/>
      <c r="D53" s="48"/>
      <c r="E53" s="48"/>
      <c r="F53" s="48"/>
      <c r="G53" s="48"/>
      <c r="H53" s="34"/>
      <c r="I53" s="37"/>
      <c r="J53" s="51"/>
      <c r="K53" s="20"/>
      <c r="L53" s="20"/>
      <c r="M53" s="8"/>
    </row>
    <row r="54" spans="1:13" ht="15" customHeight="1" x14ac:dyDescent="0.3">
      <c r="A54" s="39">
        <v>64130</v>
      </c>
      <c r="B54" s="46"/>
      <c r="C54" s="47"/>
      <c r="D54" s="48"/>
      <c r="E54" s="48"/>
      <c r="F54" s="48"/>
      <c r="G54" s="48"/>
      <c r="H54" s="34"/>
      <c r="I54" s="37"/>
      <c r="J54" s="51"/>
      <c r="K54" s="20"/>
      <c r="L54" s="20"/>
      <c r="M54" s="8"/>
    </row>
    <row r="55" spans="1:13" ht="15" customHeight="1" x14ac:dyDescent="0.3">
      <c r="A55" s="39">
        <v>64130</v>
      </c>
      <c r="B55" s="46"/>
      <c r="C55" s="47"/>
      <c r="D55" s="48"/>
      <c r="E55" s="48"/>
      <c r="F55" s="48"/>
      <c r="G55" s="48"/>
      <c r="H55" s="34"/>
      <c r="I55" s="37"/>
      <c r="J55" s="51"/>
      <c r="K55" s="20"/>
      <c r="L55" s="20"/>
      <c r="M55" s="8"/>
    </row>
    <row r="56" spans="1:13" ht="15" customHeight="1" x14ac:dyDescent="0.3">
      <c r="A56" s="39">
        <v>64130</v>
      </c>
      <c r="B56" s="46"/>
      <c r="C56" s="47"/>
      <c r="D56" s="48"/>
      <c r="E56" s="48"/>
      <c r="F56" s="48"/>
      <c r="G56" s="48"/>
      <c r="H56" s="34"/>
      <c r="I56" s="37"/>
      <c r="J56" s="51"/>
      <c r="K56" s="20"/>
      <c r="L56" s="20"/>
      <c r="M56" s="8"/>
    </row>
    <row r="57" spans="1:13" ht="15" customHeight="1" x14ac:dyDescent="0.3">
      <c r="A57" s="39">
        <v>64130</v>
      </c>
      <c r="B57" s="46"/>
      <c r="C57" s="47"/>
      <c r="D57" s="48"/>
      <c r="E57" s="48"/>
      <c r="F57" s="48"/>
      <c r="G57" s="48"/>
      <c r="H57" s="34"/>
      <c r="I57" s="37"/>
      <c r="J57" s="51"/>
      <c r="K57" s="20"/>
      <c r="L57" s="20"/>
      <c r="M57" s="8"/>
    </row>
    <row r="58" spans="1:13" ht="15" customHeight="1" x14ac:dyDescent="0.3">
      <c r="A58" s="39">
        <v>64130</v>
      </c>
      <c r="B58" s="46"/>
      <c r="C58" s="47"/>
      <c r="D58" s="48"/>
      <c r="E58" s="48"/>
      <c r="F58" s="48"/>
      <c r="G58" s="48"/>
      <c r="H58" s="34"/>
      <c r="I58" s="37"/>
      <c r="J58" s="51"/>
      <c r="K58" s="20"/>
      <c r="L58" s="20"/>
      <c r="M58" s="8"/>
    </row>
    <row r="59" spans="1:13" ht="15" customHeight="1" x14ac:dyDescent="0.3">
      <c r="A59" s="39">
        <v>64130</v>
      </c>
      <c r="B59" s="21"/>
      <c r="C59" s="11"/>
      <c r="D59" s="12"/>
      <c r="E59" s="8"/>
      <c r="F59" s="8"/>
      <c r="G59" s="8"/>
      <c r="H59" s="8"/>
      <c r="I59" s="8"/>
      <c r="J59" s="51"/>
      <c r="K59" s="20"/>
      <c r="L59" s="20"/>
      <c r="M59" s="8"/>
    </row>
    <row r="60" spans="1:13" ht="15" customHeight="1" x14ac:dyDescent="0.3">
      <c r="A60" s="7"/>
      <c r="B60" s="10"/>
      <c r="C60" s="11"/>
      <c r="D60" s="12"/>
      <c r="E60" s="8"/>
      <c r="F60" s="8"/>
      <c r="G60" s="8"/>
      <c r="H60" s="8"/>
      <c r="I60" s="8"/>
      <c r="J60" s="9"/>
      <c r="K60" s="8"/>
      <c r="L60" s="53"/>
      <c r="M60" s="8"/>
    </row>
    <row r="61" spans="1:13" ht="15" customHeight="1" thickBot="1" x14ac:dyDescent="0.35">
      <c r="A61" s="54"/>
      <c r="B61" s="55"/>
      <c r="C61" s="56"/>
      <c r="D61" s="57"/>
      <c r="E61" s="58"/>
      <c r="F61" s="58"/>
      <c r="G61" s="58"/>
      <c r="H61" s="59"/>
      <c r="I61" s="58"/>
      <c r="J61" s="60"/>
      <c r="K61" s="58"/>
      <c r="L61" s="58"/>
      <c r="M61" s="58"/>
    </row>
    <row r="62" spans="1:13" ht="15" customHeight="1" x14ac:dyDescent="0.3">
      <c r="A62" s="13"/>
      <c r="B62" s="14"/>
      <c r="C62" s="15"/>
      <c r="D62" s="16"/>
      <c r="E62" s="16"/>
      <c r="F62" s="16"/>
      <c r="G62" s="16">
        <f>SUM(G8:G61)</f>
        <v>2528708</v>
      </c>
      <c r="H62" s="16">
        <f>SUM(H8:H61)</f>
        <v>126435.39999999998</v>
      </c>
      <c r="I62" s="16">
        <f>SUM(I8:I61)</f>
        <v>2655143.3999999994</v>
      </c>
      <c r="J62" s="4"/>
      <c r="K62" s="16">
        <f>SUM(K8:K61)</f>
        <v>2398968</v>
      </c>
      <c r="L62" s="61"/>
      <c r="M62" s="16">
        <f>SUM(M8:M61)</f>
        <v>256175.39999999944</v>
      </c>
    </row>
    <row r="63" spans="1:13" ht="15" customHeight="1" thickBot="1" x14ac:dyDescent="0.35">
      <c r="A63" s="6"/>
      <c r="B63" s="6"/>
      <c r="C63" s="6"/>
      <c r="D63" s="6"/>
      <c r="E63" s="6"/>
      <c r="F63" s="6"/>
      <c r="G63" s="6"/>
      <c r="H63" s="17"/>
      <c r="I63" s="17"/>
      <c r="J63" s="17"/>
      <c r="K63" s="18">
        <f>I62-K62</f>
        <v>256175.39999999944</v>
      </c>
      <c r="L63" s="6"/>
      <c r="M63" s="17"/>
    </row>
    <row r="65" spans="3:10" ht="15" customHeight="1" x14ac:dyDescent="0.3">
      <c r="C65" s="3" t="s">
        <v>14</v>
      </c>
      <c r="H65" s="19"/>
    </row>
    <row r="67" spans="3:10" ht="16.2" thickBot="1" x14ac:dyDescent="0.35"/>
    <row r="68" spans="3:10" ht="16.2" thickBot="1" x14ac:dyDescent="0.35">
      <c r="H68" s="70" t="s">
        <v>5</v>
      </c>
      <c r="I68" s="71"/>
      <c r="J68" s="72"/>
    </row>
    <row r="69" spans="3:10" ht="16.2" thickBot="1" x14ac:dyDescent="0.35">
      <c r="H69" s="73" t="s">
        <v>22</v>
      </c>
      <c r="I69" s="74"/>
      <c r="J69" s="75"/>
    </row>
    <row r="70" spans="3:10" x14ac:dyDescent="0.3">
      <c r="H70" s="22" t="s">
        <v>18</v>
      </c>
      <c r="I70" s="23"/>
      <c r="J70" s="24">
        <v>0</v>
      </c>
    </row>
    <row r="71" spans="3:10" x14ac:dyDescent="0.3">
      <c r="H71" s="31" t="s">
        <v>19</v>
      </c>
      <c r="I71" s="32"/>
      <c r="J71" s="33">
        <f>K63</f>
        <v>256175.39999999944</v>
      </c>
    </row>
    <row r="72" spans="3:10" x14ac:dyDescent="0.3">
      <c r="H72" s="25" t="s">
        <v>16</v>
      </c>
      <c r="I72" s="26"/>
      <c r="J72" s="27"/>
    </row>
    <row r="73" spans="3:10" ht="16.2" thickBot="1" x14ac:dyDescent="0.35">
      <c r="H73" s="28" t="s">
        <v>17</v>
      </c>
      <c r="I73" s="29"/>
      <c r="J73" s="30"/>
    </row>
  </sheetData>
  <mergeCells count="2">
    <mergeCell ref="H68:J68"/>
    <mergeCell ref="H69:J69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2025-06-03T06:53:55Z</dcterms:modified>
</cp:coreProperties>
</file>