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ri Krishna Enterpises\"/>
    </mc:Choice>
  </mc:AlternateContent>
  <xr:revisionPtr revIDLastSave="0" documentId="13_ncr:1_{BE792BE0-917D-4302-BB42-435FB7C80FD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Q7" i="1"/>
  <c r="G8" i="1" l="1"/>
  <c r="L8" i="1" l="1"/>
  <c r="L11" i="1" s="1"/>
  <c r="M8" i="1"/>
  <c r="M11" i="1" s="1"/>
  <c r="H8" i="1"/>
  <c r="N8" i="1" s="1"/>
  <c r="K8" i="1"/>
  <c r="K11" i="1" s="1"/>
  <c r="J16" i="1" s="1"/>
  <c r="J8" i="1"/>
  <c r="N11" i="1" l="1"/>
  <c r="E9" i="1"/>
  <c r="P9" i="1" s="1"/>
  <c r="I8" i="1"/>
  <c r="P8" i="1" s="1"/>
  <c r="R12" i="1" l="1"/>
  <c r="P12" i="1" l="1"/>
  <c r="R13" i="1" s="1"/>
  <c r="J18" i="1" s="1"/>
</calcChain>
</file>

<file path=xl/sharedStrings.xml><?xml version="1.0" encoding="utf-8"?>
<sst xmlns="http://schemas.openxmlformats.org/spreadsheetml/2006/main" count="38" uniqueCount="37">
  <si>
    <t>Amount</t>
  </si>
  <si>
    <t>UTR</t>
  </si>
  <si>
    <t>Total Payable Amount Rs. -</t>
  </si>
  <si>
    <t>Pump house work and chamber work</t>
  </si>
  <si>
    <t>Shri Krishna Enterprises</t>
  </si>
  <si>
    <t>OC</t>
  </si>
  <si>
    <t>Testing Deposit</t>
  </si>
  <si>
    <t>DPR Excess Hold Amount</t>
  </si>
  <si>
    <t xml:space="preserve">Total Hold </t>
  </si>
  <si>
    <t>Total Debit</t>
  </si>
  <si>
    <t>Advance/ Surplus</t>
  </si>
  <si>
    <t>Nil</t>
  </si>
  <si>
    <t>Updated On 06-01-2024</t>
  </si>
  <si>
    <t>06-04-2024 NEFT/AXISP00489186670/RIUP23/5149/SHRI KRISHNA ENTER/PUNB0182100 48014.00</t>
  </si>
  <si>
    <t>17-01-2024 NEFT/AXISP00463099940/RIUP23/4262/SHRI KRISHNA ENTER/PUNB0182100 187969.00</t>
  </si>
  <si>
    <t>14-5-24</t>
  </si>
  <si>
    <t>17-05-2024 NEFT/AXISP00500883095/RIUP24/0549/SHRI KRISHNA ENTER/PUNB0182100 69300.00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</si>
  <si>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</si>
  <si>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</si>
  <si>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</si>
  <si>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</si>
  <si>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</si>
  <si>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</si>
  <si>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</si>
  <si>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</si>
  <si>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</si>
  <si>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</si>
  <si>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</si>
  <si>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</si>
  <si>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</si>
  <si>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</si>
  <si>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</si>
  <si>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</si>
  <si>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</si>
  <si>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</si>
  <si>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</si>
  <si>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Sikandarpur village Pipe Line Restoration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</si>
</sst>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2">
    <xf numFmtId="0" fontId="0" fillId="0" borderId="0" xfId="0"/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5" fillId="2" borderId="13" xfId="1" applyNumberFormat="1" applyFont="1" applyFill="1" applyBorder="1" applyAlignment="1">
      <alignment vertical="center"/>
    </xf>
    <xf numFmtId="164" fontId="5" fillId="2" borderId="12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18" xfId="1" applyNumberFormat="1" applyFont="1" applyFill="1" applyBorder="1" applyAlignment="1">
      <alignment vertical="center"/>
    </xf>
    <xf numFmtId="164" fontId="5" fillId="2" borderId="14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164" fontId="5" fillId="2" borderId="10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center" vertical="center"/>
    </xf>
    <xf numFmtId="164" fontId="3" fillId="2" borderId="16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164" fontId="3" fillId="3" borderId="13" xfId="1" applyNumberFormat="1" applyFont="1" applyFill="1" applyBorder="1" applyAlignment="1">
      <alignment horizontal="center" vertical="center"/>
    </xf>
    <xf numFmtId="9" fontId="3" fillId="3" borderId="13" xfId="1" applyNumberFormat="1" applyFont="1" applyFill="1" applyBorder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0" fontId="5" fillId="3" borderId="18" xfId="0" applyFont="1" applyFill="1" applyBorder="1" applyAlignment="1">
      <alignment horizontal="center" vertical="center" wrapText="1"/>
    </xf>
    <xf numFmtId="164" fontId="3" fillId="3" borderId="12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5" fontId="6" fillId="2" borderId="23" xfId="0" applyNumberFormat="1" applyFont="1" applyFill="1" applyBorder="1" applyAlignment="1">
      <alignment vertical="center"/>
    </xf>
    <xf numFmtId="165" fontId="6" fillId="2" borderId="26" xfId="0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164" fontId="5" fillId="2" borderId="27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horizontal="center" vertical="center"/>
    </xf>
    <xf numFmtId="164" fontId="5" fillId="2" borderId="2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5" fontId="6" fillId="2" borderId="23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4" fontId="7" fillId="2" borderId="21" xfId="0" applyNumberFormat="1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0" borderId="0" xfId="0" applyFont="1"/>
    <xf numFmtId="164" fontId="8" fillId="2" borderId="27" xfId="2" applyFont="1" applyFill="1" applyBorder="1" applyAlignment="1">
      <alignment vertical="center"/>
    </xf>
    <xf numFmtId="164" fontId="8" fillId="2" borderId="32" xfId="2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 wrapText="1"/>
    </xf>
    <xf numFmtId="14" fontId="6" fillId="2" borderId="33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64" fontId="10" fillId="2" borderId="33" xfId="2" applyFont="1" applyFill="1" applyBorder="1" applyAlignment="1">
      <alignment horizontal="center" vertical="center"/>
    </xf>
    <xf numFmtId="164" fontId="6" fillId="2" borderId="33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4EAD9994-239F-4FE1-B82F-3C5CF66369A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B10" sqref="B10"/>
    </sheetView>
  </sheetViews>
  <sheetFormatPr defaultColWidth="9" defaultRowHeight="35.1" customHeight="1" x14ac:dyDescent="0.3"/>
  <cols>
    <col min="1" max="1" width="9" style="17"/>
    <col min="2" max="2" width="28.88671875" style="5" customWidth="1"/>
    <col min="3" max="3" width="13.44140625" style="48" bestFit="1" customWidth="1"/>
    <col min="4" max="4" width="11.5546875" style="5" bestFit="1" customWidth="1"/>
    <col min="5" max="5" width="13.33203125" style="5" bestFit="1" customWidth="1"/>
    <col min="6" max="7" width="13.33203125" style="5" customWidth="1"/>
    <col min="8" max="8" width="14.6640625" style="1" customWidth="1"/>
    <col min="9" max="9" width="12.88671875" style="1" bestFit="1" customWidth="1"/>
    <col min="10" max="10" width="13.33203125" style="5" customWidth="1"/>
    <col min="11" max="14" width="12.44140625" style="5" customWidth="1"/>
    <col min="15" max="15" width="10.44140625" style="5" customWidth="1"/>
    <col min="16" max="16" width="14.88671875" style="5" customWidth="1"/>
    <col min="17" max="17" width="10.44140625" style="5" bestFit="1" customWidth="1"/>
    <col min="18" max="18" width="14" style="5" customWidth="1"/>
    <col min="19" max="19" width="84.109375" style="5" bestFit="1" customWidth="1"/>
    <col min="20" max="16384" width="9" style="5"/>
  </cols>
  <sheetData>
    <row r="1" spans="1:19" ht="35.1" customHeight="1" thickBot="1" x14ac:dyDescent="0.35">
      <c r="A1" s="82" t="s">
        <v>17</v>
      </c>
      <c r="B1" s="2" t="s">
        <v>4</v>
      </c>
      <c r="E1" s="18"/>
      <c r="F1" s="18"/>
      <c r="G1" s="18"/>
    </row>
    <row r="2" spans="1:19" ht="35.1" customHeight="1" thickBot="1" x14ac:dyDescent="0.35">
      <c r="A2" s="82" t="s">
        <v>18</v>
      </c>
      <c r="B2" s="83" t="s">
        <v>19</v>
      </c>
      <c r="C2" s="49"/>
      <c r="D2" s="2"/>
      <c r="H2" s="3" t="s">
        <v>3</v>
      </c>
      <c r="J2" s="4"/>
      <c r="K2" s="4"/>
      <c r="L2" s="4"/>
      <c r="M2" s="4"/>
      <c r="N2" s="4"/>
      <c r="O2" s="4"/>
      <c r="P2" s="4"/>
      <c r="Q2" s="4"/>
    </row>
    <row r="3" spans="1:19" ht="35.1" customHeight="1" thickBot="1" x14ac:dyDescent="0.35">
      <c r="A3" s="82" t="s">
        <v>20</v>
      </c>
      <c r="B3" s="84" t="s">
        <v>21</v>
      </c>
      <c r="C3" s="49"/>
      <c r="D3" s="2"/>
      <c r="H3" s="3"/>
      <c r="J3" s="4"/>
      <c r="K3" s="4"/>
      <c r="L3" s="4"/>
      <c r="M3" s="4"/>
      <c r="N3" s="4"/>
      <c r="O3" s="4"/>
      <c r="P3" s="4"/>
      <c r="Q3" s="4"/>
    </row>
    <row r="4" spans="1:19" ht="35.1" customHeight="1" thickBot="1" x14ac:dyDescent="0.35">
      <c r="A4" s="82" t="s">
        <v>22</v>
      </c>
      <c r="B4" s="85" t="s">
        <v>21</v>
      </c>
      <c r="C4" s="19"/>
      <c r="D4" s="4"/>
      <c r="E4" s="4"/>
      <c r="F4" s="4"/>
      <c r="G4" s="4"/>
      <c r="H4" s="6"/>
      <c r="I4" s="6"/>
      <c r="J4" s="4"/>
      <c r="K4" s="4"/>
      <c r="L4" s="4"/>
      <c r="M4" s="4"/>
      <c r="N4" s="4"/>
      <c r="O4" s="4"/>
      <c r="Q4" s="47" t="s">
        <v>15</v>
      </c>
      <c r="R4" s="7"/>
      <c r="S4" s="7"/>
    </row>
    <row r="5" spans="1:19" ht="35.1" customHeight="1" x14ac:dyDescent="0.3">
      <c r="A5" s="86" t="s">
        <v>23</v>
      </c>
      <c r="B5" s="87" t="s">
        <v>24</v>
      </c>
      <c r="C5" s="88" t="s">
        <v>25</v>
      </c>
      <c r="D5" s="89" t="s">
        <v>26</v>
      </c>
      <c r="E5" s="87" t="s">
        <v>27</v>
      </c>
      <c r="F5" s="87" t="s">
        <v>28</v>
      </c>
      <c r="G5" s="89" t="s">
        <v>29</v>
      </c>
      <c r="H5" s="90" t="s">
        <v>30</v>
      </c>
      <c r="I5" s="91" t="s">
        <v>0</v>
      </c>
      <c r="J5" s="87" t="s">
        <v>31</v>
      </c>
      <c r="K5" s="87" t="s">
        <v>32</v>
      </c>
      <c r="L5" s="23" t="s">
        <v>6</v>
      </c>
      <c r="M5" s="23" t="s">
        <v>5</v>
      </c>
      <c r="N5" s="87" t="s">
        <v>33</v>
      </c>
      <c r="O5" s="23" t="s">
        <v>7</v>
      </c>
      <c r="P5" s="87" t="s">
        <v>34</v>
      </c>
      <c r="Q5" s="33"/>
      <c r="R5" s="87" t="s">
        <v>35</v>
      </c>
      <c r="S5" s="87" t="s">
        <v>1</v>
      </c>
    </row>
    <row r="6" spans="1:19" ht="35.1" customHeight="1" thickBot="1" x14ac:dyDescent="0.35">
      <c r="A6" s="44"/>
      <c r="B6" s="12"/>
      <c r="C6" s="50"/>
      <c r="D6" s="12"/>
      <c r="E6" s="12"/>
      <c r="F6" s="12"/>
      <c r="G6" s="12"/>
      <c r="H6" s="42">
        <v>0.18</v>
      </c>
      <c r="I6" s="12"/>
      <c r="J6" s="42">
        <v>0.02</v>
      </c>
      <c r="K6" s="42">
        <v>0.05</v>
      </c>
      <c r="L6" s="42">
        <v>0.1</v>
      </c>
      <c r="M6" s="42">
        <v>0.1</v>
      </c>
      <c r="N6" s="42">
        <v>0.18</v>
      </c>
      <c r="O6" s="42"/>
      <c r="P6" s="14"/>
      <c r="Q6" s="43"/>
      <c r="R6" s="13"/>
      <c r="S6" s="14"/>
    </row>
    <row r="7" spans="1:19" s="62" customFormat="1" ht="35.1" customHeight="1" x14ac:dyDescent="0.3">
      <c r="A7" s="55"/>
      <c r="B7" s="56"/>
      <c r="C7" s="57"/>
      <c r="D7" s="56"/>
      <c r="E7" s="56"/>
      <c r="F7" s="56"/>
      <c r="G7" s="56"/>
      <c r="H7" s="58"/>
      <c r="I7" s="56"/>
      <c r="J7" s="58"/>
      <c r="K7" s="58"/>
      <c r="L7" s="58"/>
      <c r="M7" s="58"/>
      <c r="N7" s="58"/>
      <c r="O7" s="58"/>
      <c r="P7" s="59"/>
      <c r="Q7" s="60">
        <f>A8</f>
        <v>60624</v>
      </c>
      <c r="R7" s="61"/>
      <c r="S7" s="59"/>
    </row>
    <row r="8" spans="1:19" ht="35.1" customHeight="1" x14ac:dyDescent="0.3">
      <c r="A8" s="45">
        <v>60624</v>
      </c>
      <c r="B8" s="37" t="s">
        <v>36</v>
      </c>
      <c r="C8" s="38">
        <v>45289</v>
      </c>
      <c r="D8" s="39">
        <v>3</v>
      </c>
      <c r="E8" s="8">
        <v>266743</v>
      </c>
      <c r="F8" s="8">
        <v>0</v>
      </c>
      <c r="G8" s="8">
        <f>ROUND(E8-F8,0)</f>
        <v>266743</v>
      </c>
      <c r="H8" s="8">
        <f>ROUND(G8*H6,0)</f>
        <v>48014</v>
      </c>
      <c r="I8" s="8">
        <f>G8+H8</f>
        <v>314757</v>
      </c>
      <c r="J8" s="8">
        <f>ROUND(G8*$J$6,)</f>
        <v>5335</v>
      </c>
      <c r="K8" s="8">
        <f>ROUND(G8*$K$6,)</f>
        <v>13337</v>
      </c>
      <c r="L8" s="8">
        <f>G8*L6</f>
        <v>26674.300000000003</v>
      </c>
      <c r="M8" s="8">
        <f>G8*M6</f>
        <v>26674.300000000003</v>
      </c>
      <c r="N8" s="8">
        <f>H8</f>
        <v>48014</v>
      </c>
      <c r="O8" s="8">
        <v>6753</v>
      </c>
      <c r="P8" s="53">
        <f>ROUND(I8-SUM(J8:O8),0)</f>
        <v>187969</v>
      </c>
      <c r="Q8" s="40"/>
      <c r="R8" s="54">
        <v>187969</v>
      </c>
      <c r="S8" s="41" t="s">
        <v>14</v>
      </c>
    </row>
    <row r="9" spans="1:19" ht="35.1" customHeight="1" x14ac:dyDescent="0.3">
      <c r="A9" s="45">
        <v>60624</v>
      </c>
      <c r="B9" s="20"/>
      <c r="C9" s="21"/>
      <c r="D9" s="22">
        <v>3</v>
      </c>
      <c r="E9" s="10">
        <f>N8</f>
        <v>48014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6">
        <f>E9</f>
        <v>48014</v>
      </c>
      <c r="Q9" s="34"/>
      <c r="R9" s="15">
        <v>48014</v>
      </c>
      <c r="S9" s="24" t="s">
        <v>13</v>
      </c>
    </row>
    <row r="10" spans="1:19" ht="35.1" customHeight="1" thickBot="1" x14ac:dyDescent="0.35">
      <c r="A10" s="45">
        <v>60624</v>
      </c>
      <c r="B10" s="27"/>
      <c r="C10" s="51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  <c r="Q10" s="65"/>
      <c r="R10" s="26">
        <v>69300</v>
      </c>
      <c r="S10" s="66" t="s">
        <v>16</v>
      </c>
    </row>
    <row r="11" spans="1:19" ht="35.1" customHeight="1" thickBot="1" x14ac:dyDescent="0.35">
      <c r="A11" s="67"/>
      <c r="B11" s="68"/>
      <c r="C11" s="69"/>
      <c r="D11" s="68"/>
      <c r="E11" s="68"/>
      <c r="F11" s="68"/>
      <c r="G11" s="68"/>
      <c r="H11" s="68"/>
      <c r="I11" s="68"/>
      <c r="J11" s="68"/>
      <c r="K11" s="70">
        <f>SUM(K7:K9)</f>
        <v>13337</v>
      </c>
      <c r="L11" s="70">
        <f t="shared" ref="L11:O11" si="0">SUM(L7:L9)</f>
        <v>26674.300000000003</v>
      </c>
      <c r="M11" s="70">
        <f t="shared" si="0"/>
        <v>26674.300000000003</v>
      </c>
      <c r="N11" s="70">
        <f>SUM(N7:N9)</f>
        <v>48014</v>
      </c>
      <c r="O11" s="70">
        <f t="shared" si="0"/>
        <v>6753</v>
      </c>
      <c r="P11" s="71"/>
      <c r="Q11" s="72"/>
      <c r="R11" s="73"/>
      <c r="S11" s="71"/>
    </row>
    <row r="12" spans="1:19" ht="35.1" customHeight="1" x14ac:dyDescent="0.3">
      <c r="A12" s="31"/>
      <c r="B12" s="29"/>
      <c r="C12" s="52"/>
      <c r="D12" s="29"/>
      <c r="E12" s="29"/>
      <c r="F12" s="29"/>
      <c r="G12" s="29"/>
      <c r="H12" s="29"/>
      <c r="I12" s="29"/>
      <c r="J12" s="30" t="s">
        <v>2</v>
      </c>
      <c r="K12" s="30"/>
      <c r="L12" s="30"/>
      <c r="M12" s="30"/>
      <c r="N12" s="30"/>
      <c r="O12" s="30"/>
      <c r="P12" s="36">
        <f>SUM(P8:P10)</f>
        <v>235983</v>
      </c>
      <c r="Q12" s="35"/>
      <c r="R12" s="31">
        <f>SUM(R6:R10)</f>
        <v>305283</v>
      </c>
      <c r="S12" s="32"/>
    </row>
    <row r="13" spans="1:19" ht="35.1" customHeight="1" thickBot="1" x14ac:dyDescent="0.35">
      <c r="A13" s="46"/>
      <c r="B13" s="12"/>
      <c r="C13" s="5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4"/>
      <c r="Q13" s="9"/>
      <c r="R13" s="25">
        <f>P12-R12</f>
        <v>-69300</v>
      </c>
      <c r="S13" s="11"/>
    </row>
    <row r="14" spans="1:19" ht="35.1" customHeight="1" thickBot="1" x14ac:dyDescent="0.35"/>
    <row r="15" spans="1:19" ht="35.1" customHeight="1" thickBot="1" x14ac:dyDescent="0.35">
      <c r="H15" s="79" t="s">
        <v>12</v>
      </c>
      <c r="I15" s="80"/>
      <c r="J15" s="81"/>
    </row>
    <row r="16" spans="1:19" ht="35.1" customHeight="1" thickBot="1" x14ac:dyDescent="0.35">
      <c r="H16" s="75" t="s">
        <v>8</v>
      </c>
      <c r="I16" s="76"/>
      <c r="J16" s="63">
        <f>K11+L11+M11</f>
        <v>66685.600000000006</v>
      </c>
    </row>
    <row r="17" spans="8:10" ht="35.1" customHeight="1" thickBot="1" x14ac:dyDescent="0.35">
      <c r="H17" s="75" t="s">
        <v>9</v>
      </c>
      <c r="I17" s="76"/>
      <c r="J17" s="74" t="s">
        <v>11</v>
      </c>
    </row>
    <row r="18" spans="8:10" ht="35.1" customHeight="1" thickBot="1" x14ac:dyDescent="0.35">
      <c r="H18" s="77" t="s">
        <v>10</v>
      </c>
      <c r="I18" s="78"/>
      <c r="J18" s="64">
        <f>R13</f>
        <v>-69300</v>
      </c>
    </row>
  </sheetData>
  <mergeCells count="4">
    <mergeCell ref="H16:I16"/>
    <mergeCell ref="H17:I17"/>
    <mergeCell ref="H18:I18"/>
    <mergeCell ref="H15:J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2025-05-28T09:23:06Z</dcterms:modified>
</cp:coreProperties>
</file>