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hubham Kumar\"/>
    </mc:Choice>
  </mc:AlternateContent>
  <xr:revisionPtr revIDLastSave="0" documentId="13_ncr:1_{C627E8A4-510B-443D-845E-77709FC9B2C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20" i="1" s="1"/>
  <c r="N7" i="1" l="1"/>
  <c r="G8" i="1"/>
  <c r="K8" i="1" l="1"/>
  <c r="K12" i="1" s="1"/>
  <c r="H8" i="1"/>
  <c r="M8" i="1" s="1"/>
  <c r="I8" i="1"/>
  <c r="J8" i="1"/>
  <c r="J38" i="1"/>
  <c r="J37" i="1"/>
  <c r="J36" i="1"/>
  <c r="E42" i="1"/>
  <c r="J12" i="1" l="1"/>
  <c r="H12" i="1"/>
  <c r="I12" i="1"/>
  <c r="K19" i="1" l="1"/>
  <c r="M12" i="1"/>
  <c r="R12" i="1"/>
  <c r="R14" i="1" l="1"/>
  <c r="K21" i="1" s="1"/>
</calcChain>
</file>

<file path=xl/sharedStrings.xml><?xml version="1.0" encoding="utf-8"?>
<sst xmlns="http://schemas.openxmlformats.org/spreadsheetml/2006/main" count="53" uniqueCount="49">
  <si>
    <t>Amount</t>
  </si>
  <si>
    <t>PAYMENT NOTE No.</t>
  </si>
  <si>
    <t>UTR</t>
  </si>
  <si>
    <t>TDS Amount @ 1% on BASIC AMOUNT</t>
  </si>
  <si>
    <t>DPR</t>
  </si>
  <si>
    <t>Qty as per updated  Dawing</t>
  </si>
  <si>
    <t>Dia</t>
  </si>
  <si>
    <t>Length</t>
  </si>
  <si>
    <t>Total</t>
  </si>
  <si>
    <t>CUM</t>
  </si>
  <si>
    <t>EXCESS</t>
  </si>
  <si>
    <t>RATE</t>
  </si>
  <si>
    <t>As per updated drawing</t>
  </si>
  <si>
    <t>hold amt</t>
  </si>
  <si>
    <t>prev hold</t>
  </si>
  <si>
    <t>to be hold</t>
  </si>
  <si>
    <t>RIUP22/1935</t>
  </si>
  <si>
    <t>RIUP22/2220</t>
  </si>
  <si>
    <t>RIUP23/2640</t>
  </si>
  <si>
    <t>Advance Village Wise</t>
  </si>
  <si>
    <t xml:space="preserve">Total Hold </t>
  </si>
  <si>
    <t>Advance / Surplus</t>
  </si>
  <si>
    <t>Debit</t>
  </si>
  <si>
    <t>GST Remaining</t>
  </si>
  <si>
    <t xml:space="preserve">DPR Excess Hold </t>
  </si>
  <si>
    <t>Nil</t>
  </si>
  <si>
    <t>Total Paid</t>
  </si>
  <si>
    <t>Balance Payable</t>
  </si>
  <si>
    <t>Shubham Kumar</t>
  </si>
  <si>
    <t xml:space="preserve">DAKHORI JAMALPUR village BALANCE PIPE LINE Work </t>
  </si>
  <si>
    <t>Total_Amount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</si>
  <si>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</si>
  <si>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</si>
  <si>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</si>
  <si>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</si>
  <si>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</si>
  <si>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</si>
  <si>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</si>
  <si>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</si>
  <si>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</si>
  <si>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</si>
  <si>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</si>
  <si>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</si>
  <si>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Subcontractor:</t>
  </si>
  <si>
    <t>State:</t>
  </si>
  <si>
    <t>Uttar Pradesh</t>
  </si>
  <si>
    <t>District:</t>
  </si>
  <si>
    <t>Shamli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</si>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</sst>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5" fontId="7" fillId="2" borderId="6" xfId="0" applyNumberFormat="1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5" fontId="3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4" fontId="12" fillId="2" borderId="6" xfId="0" applyNumberFormat="1" applyFont="1" applyFill="1" applyBorder="1" applyAlignment="1">
      <alignment vertical="center"/>
    </xf>
    <xf numFmtId="4" fontId="12" fillId="2" borderId="7" xfId="0" applyNumberFormat="1" applyFont="1" applyFill="1" applyBorder="1" applyAlignment="1">
      <alignment horizontal="right" vertical="center"/>
    </xf>
    <xf numFmtId="164" fontId="3" fillId="2" borderId="6" xfId="1" applyNumberFormat="1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8" fillId="2" borderId="6" xfId="1" applyNumberFormat="1" applyFont="1" applyFill="1" applyBorder="1" applyAlignment="1">
      <alignment vertical="center"/>
    </xf>
    <xf numFmtId="165" fontId="8" fillId="2" borderId="6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164" fontId="8" fillId="2" borderId="7" xfId="1" applyNumberFormat="1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164" fontId="3" fillId="3" borderId="15" xfId="1" applyNumberFormat="1" applyFont="1" applyFill="1" applyBorder="1" applyAlignment="1">
      <alignment vertical="center"/>
    </xf>
    <xf numFmtId="9" fontId="3" fillId="3" borderId="15" xfId="1" applyNumberFormat="1" applyFont="1" applyFill="1" applyBorder="1" applyAlignment="1">
      <alignment vertical="center"/>
    </xf>
    <xf numFmtId="0" fontId="8" fillId="4" borderId="15" xfId="0" applyFont="1" applyFill="1" applyBorder="1" applyAlignment="1">
      <alignment horizontal="center" vertical="center" wrapText="1"/>
    </xf>
    <xf numFmtId="164" fontId="7" fillId="3" borderId="15" xfId="1" applyNumberFormat="1" applyFont="1" applyFill="1" applyBorder="1" applyAlignment="1">
      <alignment vertical="center"/>
    </xf>
    <xf numFmtId="9" fontId="7" fillId="3" borderId="15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9" fontId="7" fillId="2" borderId="7" xfId="1" applyNumberFormat="1" applyFont="1" applyFill="1" applyBorder="1" applyAlignment="1">
      <alignment vertical="center"/>
    </xf>
    <xf numFmtId="164" fontId="7" fillId="2" borderId="11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8" fillId="2" borderId="11" xfId="1" applyNumberFormat="1" applyFont="1" applyFill="1" applyBorder="1" applyAlignment="1">
      <alignment vertical="center"/>
    </xf>
    <xf numFmtId="0" fontId="9" fillId="2" borderId="10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12" fillId="2" borderId="12" xfId="1" applyNumberFormat="1" applyFont="1" applyFill="1" applyBorder="1" applyAlignment="1">
      <alignment horizontal="center" vertical="center"/>
    </xf>
    <xf numFmtId="164" fontId="12" fillId="2" borderId="13" xfId="1" applyNumberFormat="1" applyFont="1" applyFill="1" applyBorder="1" applyAlignment="1">
      <alignment horizontal="center" vertical="center"/>
    </xf>
    <xf numFmtId="164" fontId="12" fillId="2" borderId="14" xfId="1" applyNumberFormat="1" applyFont="1" applyFill="1" applyBorder="1" applyAlignment="1">
      <alignment horizontal="center" vertical="center"/>
    </xf>
    <xf numFmtId="14" fontId="12" fillId="2" borderId="12" xfId="1" applyNumberFormat="1" applyFont="1" applyFill="1" applyBorder="1" applyAlignment="1">
      <alignment horizontal="center" vertical="center"/>
    </xf>
    <xf numFmtId="164" fontId="12" fillId="2" borderId="3" xfId="1" applyNumberFormat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 vertical="center"/>
    </xf>
    <xf numFmtId="164" fontId="12" fillId="2" borderId="5" xfId="1" applyNumberFormat="1" applyFont="1" applyFill="1" applyBorder="1" applyAlignment="1">
      <alignment horizontal="center" vertical="center"/>
    </xf>
    <xf numFmtId="164" fontId="12" fillId="2" borderId="9" xfId="1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14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3" fontId="13" fillId="2" borderId="11" xfId="1" applyFont="1" applyFill="1" applyBorder="1" applyAlignment="1">
      <alignment horizontal="center" vertical="center"/>
    </xf>
    <xf numFmtId="43" fontId="6" fillId="2" borderId="11" xfId="1" applyFont="1" applyFill="1" applyBorder="1" applyAlignment="1">
      <alignment horizontal="center" vertical="center"/>
    </xf>
    <xf numFmtId="0" fontId="6" fillId="0" borderId="0" xfId="0" applyFont="1"/>
    <xf numFmtId="164" fontId="14" fillId="2" borderId="1" xfId="2" applyFont="1" applyFill="1" applyBorder="1" applyAlignment="1">
      <alignment vertical="center"/>
    </xf>
    <xf numFmtId="164" fontId="14" fillId="2" borderId="2" xfId="2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</cellXfs>
  <cellStyles count="3">
    <cellStyle name="Comma" xfId="1" builtinId="3"/>
    <cellStyle name="Comma 2" xfId="2" xr:uid="{194A3F9E-4C9F-4691-9261-C1C56798CF3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2"/>
  <sheetViews>
    <sheetView tabSelected="1" workbookViewId="0">
      <pane ySplit="5" topLeftCell="A6" activePane="bottomLeft" state="frozen"/>
      <selection pane="bottomLeft" activeCell="D2" sqref="D2"/>
    </sheetView>
  </sheetViews>
  <sheetFormatPr defaultColWidth="9" defaultRowHeight="24.9" customHeight="1" x14ac:dyDescent="0.3"/>
  <cols>
    <col min="1" max="1" width="9" style="1"/>
    <col min="2" max="2" width="30" style="1" customWidth="1"/>
    <col min="3" max="3" width="13.5546875" style="1" bestFit="1" customWidth="1"/>
    <col min="4" max="4" width="10.44140625" style="1" customWidth="1"/>
    <col min="5" max="5" width="14.109375" style="1" bestFit="1" customWidth="1"/>
    <col min="6" max="6" width="13.33203125" style="1" customWidth="1"/>
    <col min="7" max="7" width="15.5546875" style="1" bestFit="1" customWidth="1"/>
    <col min="8" max="8" width="12.44140625" style="1" bestFit="1" customWidth="1"/>
    <col min="9" max="9" width="12.6640625" style="1" customWidth="1"/>
    <col min="10" max="10" width="15" style="1" bestFit="1" customWidth="1"/>
    <col min="11" max="11" width="15.88671875" style="1" customWidth="1"/>
    <col min="12" max="12" width="14.88671875" style="1" customWidth="1"/>
    <col min="13" max="13" width="15.6640625" style="1" bestFit="1" customWidth="1"/>
    <col min="14" max="14" width="7.33203125" style="1" customWidth="1"/>
    <col min="15" max="15" width="21.6640625" style="1" hidden="1" customWidth="1"/>
    <col min="16" max="16" width="13" style="1" hidden="1" customWidth="1"/>
    <col min="17" max="17" width="14.5546875" style="1" hidden="1" customWidth="1"/>
    <col min="18" max="18" width="18.88671875" style="1" bestFit="1" customWidth="1"/>
    <col min="19" max="19" width="76.6640625" style="1" customWidth="1"/>
    <col min="20" max="20" width="12.88671875" style="1" customWidth="1"/>
    <col min="21" max="16384" width="9" style="1"/>
  </cols>
  <sheetData>
    <row r="1" spans="1:71" ht="24.9" customHeight="1" thickBot="1" x14ac:dyDescent="0.35">
      <c r="A1" s="64" t="s">
        <v>43</v>
      </c>
      <c r="B1" s="3" t="s">
        <v>28</v>
      </c>
      <c r="E1" s="2"/>
      <c r="F1" s="2"/>
      <c r="G1" s="2"/>
    </row>
    <row r="2" spans="1:71" ht="24.9" customHeight="1" thickBot="1" x14ac:dyDescent="0.35">
      <c r="A2" s="64" t="s">
        <v>44</v>
      </c>
      <c r="B2" s="65" t="s">
        <v>45</v>
      </c>
      <c r="C2" s="3"/>
      <c r="D2" s="3"/>
      <c r="H2" s="4"/>
      <c r="I2" s="4"/>
      <c r="J2" s="4"/>
      <c r="K2" s="4"/>
      <c r="L2" s="4"/>
      <c r="M2" s="4"/>
      <c r="N2" s="4"/>
      <c r="O2" s="4"/>
      <c r="P2" s="4"/>
      <c r="Q2" s="4"/>
    </row>
    <row r="3" spans="1:71" ht="24.9" customHeight="1" thickBot="1" x14ac:dyDescent="0.35">
      <c r="A3" s="64" t="s">
        <v>46</v>
      </c>
      <c r="B3" s="66" t="s">
        <v>47</v>
      </c>
      <c r="C3" s="3"/>
      <c r="D3" s="3"/>
      <c r="H3" s="4"/>
      <c r="I3" s="4"/>
      <c r="J3" s="4"/>
      <c r="K3" s="4"/>
      <c r="L3" s="4"/>
      <c r="M3" s="4"/>
      <c r="N3" s="4"/>
      <c r="O3" s="4"/>
      <c r="P3" s="4"/>
      <c r="Q3" s="4"/>
    </row>
    <row r="4" spans="1:71" ht="24.9" customHeight="1" thickBot="1" x14ac:dyDescent="0.35">
      <c r="A4" s="64" t="s">
        <v>48</v>
      </c>
      <c r="B4" s="67" t="s">
        <v>47</v>
      </c>
      <c r="C4" s="5"/>
      <c r="D4" s="5"/>
      <c r="E4" s="5"/>
      <c r="F4" s="4"/>
      <c r="G4" s="4"/>
      <c r="H4" s="4"/>
      <c r="I4" s="4"/>
      <c r="J4" s="4"/>
      <c r="K4" s="4"/>
      <c r="O4" s="4"/>
      <c r="P4" s="6"/>
      <c r="Q4" s="6"/>
      <c r="R4" s="6"/>
      <c r="S4" s="6"/>
    </row>
    <row r="5" spans="1:71" ht="24.9" customHeight="1" x14ac:dyDescent="0.3">
      <c r="A5" s="59" t="s">
        <v>31</v>
      </c>
      <c r="B5" s="47" t="s">
        <v>32</v>
      </c>
      <c r="C5" s="60" t="s">
        <v>33</v>
      </c>
      <c r="D5" s="61" t="s">
        <v>34</v>
      </c>
      <c r="E5" s="47" t="s">
        <v>35</v>
      </c>
      <c r="F5" s="47" t="s">
        <v>36</v>
      </c>
      <c r="G5" s="61" t="s">
        <v>37</v>
      </c>
      <c r="H5" s="62" t="s">
        <v>38</v>
      </c>
      <c r="I5" s="63" t="s">
        <v>0</v>
      </c>
      <c r="J5" s="47" t="s">
        <v>39</v>
      </c>
      <c r="K5" s="47" t="s">
        <v>40</v>
      </c>
      <c r="L5" s="47" t="s">
        <v>41</v>
      </c>
      <c r="M5" s="47" t="s">
        <v>42</v>
      </c>
      <c r="N5" s="16"/>
      <c r="O5" s="16" t="s">
        <v>1</v>
      </c>
      <c r="P5" s="16" t="s">
        <v>0</v>
      </c>
      <c r="Q5" s="16" t="s">
        <v>3</v>
      </c>
      <c r="R5" s="47" t="s">
        <v>30</v>
      </c>
      <c r="S5" s="47" t="s">
        <v>2</v>
      </c>
      <c r="T5" s="49" t="s">
        <v>19</v>
      </c>
    </row>
    <row r="6" spans="1:71" ht="24.9" customHeight="1" thickBot="1" x14ac:dyDescent="0.35">
      <c r="A6" s="24"/>
      <c r="B6" s="32"/>
      <c r="C6" s="32"/>
      <c r="D6" s="32"/>
      <c r="E6" s="32"/>
      <c r="F6" s="32"/>
      <c r="G6" s="32"/>
      <c r="H6" s="41">
        <v>0.01</v>
      </c>
      <c r="I6" s="41">
        <v>0.05</v>
      </c>
      <c r="J6" s="41">
        <v>0.1</v>
      </c>
      <c r="K6" s="41">
        <v>0.1</v>
      </c>
      <c r="L6" s="32"/>
      <c r="M6" s="32"/>
      <c r="N6" s="23"/>
      <c r="O6" s="8"/>
      <c r="P6" s="8"/>
      <c r="Q6" s="42">
        <v>0.01</v>
      </c>
      <c r="R6" s="8"/>
      <c r="S6" s="8"/>
      <c r="T6" s="50"/>
    </row>
    <row r="7" spans="1:71" s="15" customFormat="1" ht="24.9" customHeight="1" x14ac:dyDescent="0.3">
      <c r="A7" s="35"/>
      <c r="B7" s="36"/>
      <c r="C7" s="36"/>
      <c r="D7" s="36"/>
      <c r="E7" s="36"/>
      <c r="F7" s="36"/>
      <c r="G7" s="36"/>
      <c r="H7" s="37"/>
      <c r="I7" s="37"/>
      <c r="J7" s="37"/>
      <c r="K7" s="37"/>
      <c r="L7" s="36"/>
      <c r="M7" s="36"/>
      <c r="N7" s="38">
        <f>A8:A8</f>
        <v>66765</v>
      </c>
      <c r="O7" s="39"/>
      <c r="P7" s="39"/>
      <c r="Q7" s="40"/>
      <c r="R7" s="39"/>
      <c r="S7" s="39"/>
      <c r="T7" s="35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ht="24.9" customHeight="1" x14ac:dyDescent="0.3">
      <c r="A8" s="20">
        <v>66765</v>
      </c>
      <c r="B8" s="17" t="s">
        <v>29</v>
      </c>
      <c r="C8" s="7">
        <v>45618</v>
      </c>
      <c r="D8" s="18">
        <v>1</v>
      </c>
      <c r="E8" s="19">
        <v>117423</v>
      </c>
      <c r="F8" s="19">
        <v>22517</v>
      </c>
      <c r="G8" s="19">
        <f>ROUND(E8-F8,)</f>
        <v>94906</v>
      </c>
      <c r="H8" s="19">
        <f>G8*H6</f>
        <v>949.06000000000006</v>
      </c>
      <c r="I8" s="19">
        <f>ROUND(G8*5%,)</f>
        <v>4745</v>
      </c>
      <c r="J8" s="19">
        <f t="shared" ref="J8" si="0">ROUND(G8*10%,)</f>
        <v>9491</v>
      </c>
      <c r="K8" s="19">
        <f>ROUND(G8*10%,)</f>
        <v>9491</v>
      </c>
      <c r="L8" s="19">
        <v>0</v>
      </c>
      <c r="M8" s="19">
        <f>ROUND(G8-SUM(H8:L8),0)</f>
        <v>70230</v>
      </c>
      <c r="N8" s="20"/>
      <c r="O8" s="19" t="s">
        <v>16</v>
      </c>
      <c r="P8" s="19">
        <v>218267</v>
      </c>
      <c r="Q8" s="19">
        <v>0</v>
      </c>
      <c r="R8" s="19"/>
      <c r="S8" s="29"/>
      <c r="T8" s="20"/>
    </row>
    <row r="9" spans="1:71" ht="24.9" customHeight="1" x14ac:dyDescent="0.3">
      <c r="A9" s="20"/>
      <c r="B9" s="17"/>
      <c r="C9" s="7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 t="s">
        <v>17</v>
      </c>
      <c r="P9" s="19">
        <v>199183</v>
      </c>
      <c r="Q9" s="19">
        <v>0</v>
      </c>
      <c r="R9" s="19"/>
      <c r="S9" s="29"/>
      <c r="T9" s="20"/>
    </row>
    <row r="10" spans="1:71" ht="24.9" customHeight="1" x14ac:dyDescent="0.3">
      <c r="A10" s="20"/>
      <c r="B10" s="17"/>
      <c r="C10" s="7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21"/>
      <c r="O10" s="19" t="s">
        <v>18</v>
      </c>
      <c r="P10" s="19">
        <v>198000</v>
      </c>
      <c r="Q10" s="19"/>
      <c r="R10" s="19"/>
      <c r="S10" s="29"/>
      <c r="T10" s="20"/>
    </row>
    <row r="11" spans="1:71" ht="24.9" customHeight="1" thickBot="1" x14ac:dyDescent="0.35">
      <c r="A11" s="20"/>
      <c r="B11" s="17"/>
      <c r="C11" s="22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21"/>
      <c r="O11" s="19"/>
      <c r="P11" s="19"/>
      <c r="Q11" s="19"/>
      <c r="R11" s="19"/>
      <c r="S11" s="20"/>
      <c r="T11" s="25"/>
    </row>
    <row r="12" spans="1:71" ht="24.9" customHeight="1" x14ac:dyDescent="0.3">
      <c r="A12" s="33"/>
      <c r="B12" s="43"/>
      <c r="C12" s="43"/>
      <c r="D12" s="43"/>
      <c r="E12" s="43"/>
      <c r="F12" s="43"/>
      <c r="G12" s="43"/>
      <c r="H12" s="45">
        <f t="shared" ref="H12:M12" si="1">SUM(H8:H11)</f>
        <v>949.06000000000006</v>
      </c>
      <c r="I12" s="45">
        <f t="shared" si="1"/>
        <v>4745</v>
      </c>
      <c r="J12" s="45">
        <f t="shared" si="1"/>
        <v>9491</v>
      </c>
      <c r="K12" s="45">
        <f t="shared" si="1"/>
        <v>9491</v>
      </c>
      <c r="L12" s="45">
        <f t="shared" si="1"/>
        <v>0</v>
      </c>
      <c r="M12" s="45">
        <f t="shared" si="1"/>
        <v>70230</v>
      </c>
      <c r="N12" s="44"/>
      <c r="O12" s="43"/>
      <c r="P12" s="43"/>
      <c r="Q12" s="43"/>
      <c r="R12" s="45">
        <f>SUM(R6:R10)</f>
        <v>0</v>
      </c>
      <c r="S12" s="45" t="s">
        <v>26</v>
      </c>
      <c r="T12" s="33"/>
    </row>
    <row r="13" spans="1:71" ht="24.9" customHeight="1" x14ac:dyDescent="0.3">
      <c r="A13" s="20"/>
      <c r="B13" s="19"/>
      <c r="C13" s="19"/>
      <c r="D13" s="19"/>
      <c r="E13" s="19"/>
      <c r="F13" s="19"/>
      <c r="G13" s="19"/>
      <c r="H13" s="31"/>
      <c r="I13" s="31"/>
      <c r="J13" s="31"/>
      <c r="K13" s="31"/>
      <c r="L13" s="31"/>
      <c r="M13" s="19"/>
      <c r="N13" s="28"/>
      <c r="O13" s="19"/>
      <c r="P13" s="19"/>
      <c r="Q13" s="19"/>
      <c r="R13" s="19"/>
      <c r="S13" s="30"/>
      <c r="T13" s="20"/>
    </row>
    <row r="14" spans="1:71" ht="24.9" customHeight="1" thickBot="1" x14ac:dyDescent="0.35">
      <c r="A14" s="24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32"/>
      <c r="O14" s="8"/>
      <c r="P14" s="8"/>
      <c r="Q14" s="8"/>
      <c r="R14" s="34">
        <f>M12-R12</f>
        <v>70230</v>
      </c>
      <c r="S14" s="34" t="s">
        <v>27</v>
      </c>
      <c r="T14" s="24"/>
    </row>
    <row r="16" spans="1:71" ht="24.9" customHeight="1" thickBot="1" x14ac:dyDescent="0.35"/>
    <row r="17" spans="9:11" ht="24.9" customHeight="1" thickBot="1" x14ac:dyDescent="0.35">
      <c r="I17" s="51" t="s">
        <v>28</v>
      </c>
      <c r="J17" s="52"/>
      <c r="K17" s="53"/>
    </row>
    <row r="18" spans="9:11" ht="24.9" customHeight="1" x14ac:dyDescent="0.3">
      <c r="I18" s="54">
        <v>45633</v>
      </c>
      <c r="J18" s="52"/>
      <c r="K18" s="53"/>
    </row>
    <row r="19" spans="9:11" ht="24.9" customHeight="1" x14ac:dyDescent="0.3">
      <c r="I19" s="55" t="s">
        <v>20</v>
      </c>
      <c r="J19" s="56"/>
      <c r="K19" s="26">
        <f>I12+J12+K12</f>
        <v>23727</v>
      </c>
    </row>
    <row r="20" spans="9:11" ht="24.9" customHeight="1" x14ac:dyDescent="0.3">
      <c r="I20" s="55" t="s">
        <v>24</v>
      </c>
      <c r="J20" s="56"/>
      <c r="K20" s="26">
        <f>L12</f>
        <v>0</v>
      </c>
    </row>
    <row r="21" spans="9:11" ht="24.9" customHeight="1" x14ac:dyDescent="0.3">
      <c r="I21" s="55" t="s">
        <v>21</v>
      </c>
      <c r="J21" s="56"/>
      <c r="K21" s="26">
        <f>R14</f>
        <v>70230</v>
      </c>
    </row>
    <row r="22" spans="9:11" ht="24.9" customHeight="1" thickBot="1" x14ac:dyDescent="0.35">
      <c r="I22" s="57" t="s">
        <v>22</v>
      </c>
      <c r="J22" s="58"/>
      <c r="K22" s="27">
        <v>0</v>
      </c>
    </row>
    <row r="23" spans="9:11" ht="24.9" customHeight="1" thickBot="1" x14ac:dyDescent="0.35">
      <c r="I23" s="57" t="s">
        <v>23</v>
      </c>
      <c r="J23" s="58"/>
      <c r="K23" s="27" t="s">
        <v>25</v>
      </c>
    </row>
    <row r="34" spans="4:11" ht="24.9" customHeight="1" x14ac:dyDescent="0.3">
      <c r="D34" s="48" t="s">
        <v>5</v>
      </c>
      <c r="E34" s="48"/>
    </row>
    <row r="35" spans="4:11" ht="24.9" customHeight="1" x14ac:dyDescent="0.3">
      <c r="D35" s="10" t="s">
        <v>6</v>
      </c>
      <c r="E35" s="10" t="s">
        <v>7</v>
      </c>
      <c r="F35" s="9" t="s">
        <v>9</v>
      </c>
      <c r="H35" s="12" t="s">
        <v>4</v>
      </c>
      <c r="I35" s="12" t="s">
        <v>9</v>
      </c>
      <c r="J35" s="10" t="s">
        <v>10</v>
      </c>
      <c r="K35" s="10" t="s">
        <v>11</v>
      </c>
    </row>
    <row r="36" spans="4:11" ht="24.9" customHeight="1" x14ac:dyDescent="0.3">
      <c r="D36" s="10">
        <v>63</v>
      </c>
      <c r="E36" s="10">
        <v>5175</v>
      </c>
      <c r="F36" s="9">
        <v>4794.2</v>
      </c>
      <c r="G36" s="46" t="s">
        <v>12</v>
      </c>
      <c r="H36" s="12">
        <v>588</v>
      </c>
      <c r="I36" s="12">
        <v>625.9</v>
      </c>
      <c r="J36" s="13">
        <f>I36-H36</f>
        <v>37.899999999999977</v>
      </c>
      <c r="K36" s="10">
        <v>95</v>
      </c>
    </row>
    <row r="37" spans="4:11" ht="24.9" customHeight="1" x14ac:dyDescent="0.3">
      <c r="D37" s="10">
        <v>75</v>
      </c>
      <c r="E37" s="10">
        <v>694</v>
      </c>
      <c r="F37" s="9">
        <v>678.9</v>
      </c>
      <c r="H37" s="12">
        <v>0</v>
      </c>
      <c r="I37" s="12">
        <v>674</v>
      </c>
      <c r="J37" s="13">
        <f>I37-H37</f>
        <v>674</v>
      </c>
      <c r="K37" s="10">
        <v>8</v>
      </c>
    </row>
    <row r="38" spans="4:11" ht="24.9" customHeight="1" x14ac:dyDescent="0.3">
      <c r="D38" s="10">
        <v>90</v>
      </c>
      <c r="E38" s="10">
        <v>588</v>
      </c>
      <c r="F38" s="9">
        <v>625.9</v>
      </c>
      <c r="H38" s="12">
        <v>37.130000000000003</v>
      </c>
      <c r="I38" s="12">
        <v>301.7</v>
      </c>
      <c r="J38" s="13">
        <f>I38-H38</f>
        <v>264.57</v>
      </c>
      <c r="K38" s="10">
        <v>50</v>
      </c>
    </row>
    <row r="39" spans="4:11" ht="24.9" customHeight="1" x14ac:dyDescent="0.3">
      <c r="D39" s="10">
        <v>110</v>
      </c>
      <c r="E39" s="10">
        <v>434</v>
      </c>
      <c r="F39" s="9">
        <v>421.6</v>
      </c>
      <c r="K39" s="1" t="s">
        <v>13</v>
      </c>
    </row>
    <row r="40" spans="4:11" ht="24.9" customHeight="1" x14ac:dyDescent="0.3">
      <c r="D40" s="10">
        <v>160</v>
      </c>
      <c r="E40" s="10">
        <v>774</v>
      </c>
      <c r="F40" s="9">
        <v>768</v>
      </c>
      <c r="K40" s="1" t="s">
        <v>14</v>
      </c>
    </row>
    <row r="41" spans="4:11" ht="24.9" customHeight="1" x14ac:dyDescent="0.3">
      <c r="D41" s="10">
        <v>200</v>
      </c>
      <c r="E41" s="10">
        <v>273</v>
      </c>
      <c r="F41" s="9">
        <v>189.5</v>
      </c>
      <c r="K41" s="14" t="s">
        <v>15</v>
      </c>
    </row>
    <row r="42" spans="4:11" ht="24.9" customHeight="1" x14ac:dyDescent="0.3">
      <c r="D42" s="11" t="s">
        <v>8</v>
      </c>
      <c r="E42" s="11">
        <f>SUM(E36:E41)</f>
        <v>7938</v>
      </c>
    </row>
  </sheetData>
  <mergeCells count="9">
    <mergeCell ref="D34:E34"/>
    <mergeCell ref="T5:T6"/>
    <mergeCell ref="I17:K17"/>
    <mergeCell ref="I18:K18"/>
    <mergeCell ref="I19:J19"/>
    <mergeCell ref="I21:J21"/>
    <mergeCell ref="I22:J22"/>
    <mergeCell ref="I23:J23"/>
    <mergeCell ref="I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2025-05-28T09:30:32Z</dcterms:modified>
</cp:coreProperties>
</file>