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Pankaj\Pankaj\"/>
    </mc:Choice>
  </mc:AlternateContent>
  <xr:revisionPtr revIDLastSave="0" documentId="13_ncr:1_{940B9700-77D7-4FBB-8E5F-DE50A82331AF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J8" i="1" s="1"/>
  <c r="Q7" i="1"/>
  <c r="M8" i="1" l="1"/>
  <c r="M12" i="1" s="1"/>
  <c r="L8" i="1"/>
  <c r="L12" i="1" s="1"/>
  <c r="K8" i="1"/>
  <c r="K12" i="1" s="1"/>
  <c r="M20" i="1" s="1"/>
  <c r="N8" i="1"/>
  <c r="N12" i="1" s="1"/>
  <c r="U12" i="1"/>
  <c r="I8" i="1" l="1"/>
  <c r="P8" i="1" s="1"/>
  <c r="P12" i="1" l="1"/>
  <c r="U14" i="1" s="1"/>
  <c r="M21" i="1" s="1"/>
</calcChain>
</file>

<file path=xl/sharedStrings.xml><?xml version="1.0" encoding="utf-8"?>
<sst xmlns="http://schemas.openxmlformats.org/spreadsheetml/2006/main" count="43" uniqueCount="40">
  <si>
    <t>Amount</t>
  </si>
  <si>
    <t>PAYMENT NOTE No.</t>
  </si>
  <si>
    <t>UTR</t>
  </si>
  <si>
    <t>Pump House work</t>
  </si>
  <si>
    <t>Total Payable Amount Rs. -</t>
  </si>
  <si>
    <t>Balance Payable Amount Rs. -</t>
  </si>
  <si>
    <t>Total Paid Amount Rs. -</t>
  </si>
  <si>
    <t>Hold Amount against Material</t>
  </si>
  <si>
    <t>Total Hold</t>
  </si>
  <si>
    <t>Advance / Surplus</t>
  </si>
  <si>
    <t>Debit</t>
  </si>
  <si>
    <t>Nil</t>
  </si>
  <si>
    <t>Updated On 02-02-2024 ( By Vikash )</t>
  </si>
  <si>
    <t>Shubhash</t>
  </si>
  <si>
    <t xml:space="preserve"> </t>
  </si>
  <si>
    <t>07-02-2024 NEFT/AXISP00469197345/RIUP23/4440/SUBHASH/HDFC0002169 499303.00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</si>
  <si>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</si>
  <si>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</si>
  <si>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</si>
  <si>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</si>
  <si>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</si>
  <si>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</si>
  <si>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</si>
  <si>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</si>
  <si>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</si>
  <si>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</si>
  <si>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</si>
  <si>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</si>
  <si>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</si>
  <si>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</si>
  <si>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</si>
  <si>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</si>
  <si>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</si>
  <si>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</si>
  <si>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</si>
  <si>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</si>
  <si>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</si>
  <si>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</si>
  <si>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</si>
  <si>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 xml:space="preserve">GODHNA  Village  BALANCE WORK OF REINSTATEMENT  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</si>
</sst>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3" tint="0.39997558519241921"/>
      <name val="Times New Roman"/>
      <family val="1"/>
    </font>
    <font>
      <b/>
      <sz val="12"/>
      <color theme="4" tint="-0.249977111117893"/>
      <name val="Times New Roman"/>
      <family val="1"/>
    </font>
    <font>
      <sz val="9"/>
      <color theme="1"/>
      <name val="Comic Sans MS"/>
      <family val="4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4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4" fontId="2" fillId="2" borderId="4" xfId="1" applyNumberFormat="1" applyFont="1" applyFill="1" applyBorder="1" applyAlignment="1">
      <alignment vertical="center"/>
    </xf>
    <xf numFmtId="164" fontId="2" fillId="2" borderId="14" xfId="1" applyNumberFormat="1" applyFont="1" applyFill="1" applyBorder="1" applyAlignment="1">
      <alignment vertical="center"/>
    </xf>
    <xf numFmtId="164" fontId="2" fillId="2" borderId="12" xfId="1" applyNumberFormat="1" applyFont="1" applyFill="1" applyBorder="1" applyAlignment="1">
      <alignment vertical="center"/>
    </xf>
    <xf numFmtId="164" fontId="2" fillId="2" borderId="22" xfId="1" applyNumberFormat="1" applyFont="1" applyFill="1" applyBorder="1" applyAlignment="1">
      <alignment vertical="center"/>
    </xf>
    <xf numFmtId="9" fontId="2" fillId="2" borderId="3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9" fontId="2" fillId="2" borderId="8" xfId="1" applyNumberFormat="1" applyFont="1" applyFill="1" applyBorder="1" applyAlignment="1">
      <alignment vertical="center"/>
    </xf>
    <xf numFmtId="9" fontId="2" fillId="2" borderId="19" xfId="1" applyNumberFormat="1" applyFont="1" applyFill="1" applyBorder="1" applyAlignment="1">
      <alignment vertical="center"/>
    </xf>
    <xf numFmtId="164" fontId="2" fillId="2" borderId="19" xfId="1" applyNumberFormat="1" applyFont="1" applyFill="1" applyBorder="1" applyAlignment="1">
      <alignment vertical="center"/>
    </xf>
    <xf numFmtId="164" fontId="2" fillId="2" borderId="7" xfId="1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quotePrefix="1" applyFont="1" applyFill="1" applyBorder="1" applyAlignment="1">
      <alignment horizontal="center" vertical="center"/>
    </xf>
    <xf numFmtId="164" fontId="2" fillId="2" borderId="8" xfId="1" applyNumberFormat="1" applyFont="1" applyFill="1" applyBorder="1" applyAlignment="1">
      <alignment vertical="center"/>
    </xf>
    <xf numFmtId="164" fontId="2" fillId="2" borderId="20" xfId="1" applyNumberFormat="1" applyFont="1" applyFill="1" applyBorder="1" applyAlignment="1">
      <alignment vertical="center"/>
    </xf>
    <xf numFmtId="164" fontId="2" fillId="2" borderId="10" xfId="1" applyNumberFormat="1" applyFont="1" applyFill="1" applyBorder="1" applyAlignment="1">
      <alignment vertical="center"/>
    </xf>
    <xf numFmtId="164" fontId="2" fillId="2" borderId="16" xfId="1" applyNumberFormat="1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164" fontId="2" fillId="2" borderId="11" xfId="1" applyNumberFormat="1" applyFont="1" applyFill="1" applyBorder="1" applyAlignment="1">
      <alignment vertical="center"/>
    </xf>
    <xf numFmtId="164" fontId="2" fillId="2" borderId="21" xfId="1" applyNumberFormat="1" applyFont="1" applyFill="1" applyBorder="1" applyAlignment="1">
      <alignment vertical="center"/>
    </xf>
    <xf numFmtId="164" fontId="2" fillId="2" borderId="17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164" fontId="2" fillId="3" borderId="9" xfId="1" applyNumberFormat="1" applyFont="1" applyFill="1" applyBorder="1" applyAlignment="1">
      <alignment vertical="center"/>
    </xf>
    <xf numFmtId="164" fontId="2" fillId="3" borderId="14" xfId="1" applyNumberFormat="1" applyFont="1" applyFill="1" applyBorder="1" applyAlignment="1">
      <alignment vertical="center"/>
    </xf>
    <xf numFmtId="164" fontId="2" fillId="3" borderId="8" xfId="1" applyNumberFormat="1" applyFont="1" applyFill="1" applyBorder="1" applyAlignment="1">
      <alignment vertical="center"/>
    </xf>
    <xf numFmtId="164" fontId="2" fillId="3" borderId="12" xfId="1" applyNumberFormat="1" applyFont="1" applyFill="1" applyBorder="1" applyAlignment="1">
      <alignment vertical="center"/>
    </xf>
    <xf numFmtId="164" fontId="2" fillId="3" borderId="22" xfId="1" applyNumberFormat="1" applyFont="1" applyFill="1" applyBorder="1" applyAlignment="1">
      <alignment vertical="center"/>
    </xf>
    <xf numFmtId="9" fontId="2" fillId="3" borderId="3" xfId="1" applyNumberFormat="1" applyFont="1" applyFill="1" applyBorder="1" applyAlignment="1">
      <alignment vertical="center"/>
    </xf>
    <xf numFmtId="164" fontId="2" fillId="3" borderId="6" xfId="1" applyNumberFormat="1" applyFont="1" applyFill="1" applyBorder="1" applyAlignment="1">
      <alignment vertical="center"/>
    </xf>
    <xf numFmtId="9" fontId="2" fillId="3" borderId="8" xfId="1" applyNumberFormat="1" applyFont="1" applyFill="1" applyBorder="1" applyAlignment="1">
      <alignment vertical="center"/>
    </xf>
    <xf numFmtId="9" fontId="2" fillId="3" borderId="19" xfId="1" applyNumberFormat="1" applyFont="1" applyFill="1" applyBorder="1" applyAlignment="1">
      <alignment vertical="center"/>
    </xf>
    <xf numFmtId="164" fontId="2" fillId="3" borderId="19" xfId="1" applyNumberFormat="1" applyFont="1" applyFill="1" applyBorder="1" applyAlignment="1">
      <alignment vertical="center"/>
    </xf>
    <xf numFmtId="164" fontId="2" fillId="3" borderId="7" xfId="1" applyNumberFormat="1" applyFont="1" applyFill="1" applyBorder="1" applyAlignment="1">
      <alignment vertical="center"/>
    </xf>
    <xf numFmtId="164" fontId="2" fillId="3" borderId="3" xfId="1" applyNumberFormat="1" applyFont="1" applyFill="1" applyBorder="1" applyAlignment="1">
      <alignment vertical="center"/>
    </xf>
    <xf numFmtId="164" fontId="2" fillId="3" borderId="5" xfId="1" applyNumberFormat="1" applyFont="1" applyFill="1" applyBorder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15" fontId="2" fillId="2" borderId="13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14" fontId="6" fillId="2" borderId="14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right" vertical="center"/>
    </xf>
    <xf numFmtId="164" fontId="6" fillId="2" borderId="14" xfId="1" applyNumberFormat="1" applyFont="1" applyFill="1" applyBorder="1" applyAlignment="1">
      <alignment vertical="center"/>
    </xf>
    <xf numFmtId="164" fontId="0" fillId="0" borderId="14" xfId="0" applyNumberFormat="1" applyBorder="1" applyAlignment="1">
      <alignment vertical="center"/>
    </xf>
    <xf numFmtId="0" fontId="9" fillId="0" borderId="0" xfId="0" applyFont="1"/>
    <xf numFmtId="0" fontId="0" fillId="0" borderId="0" xfId="0" applyFont="1"/>
    <xf numFmtId="0" fontId="9" fillId="2" borderId="28" xfId="0" applyFont="1" applyFill="1" applyBorder="1" applyAlignment="1">
      <alignment vertical="center"/>
    </xf>
    <xf numFmtId="0" fontId="9" fillId="2" borderId="28" xfId="0" applyFont="1" applyFill="1" applyBorder="1" applyAlignment="1">
      <alignment horizontal="center" vertical="center" wrapText="1"/>
    </xf>
    <xf numFmtId="14" fontId="9" fillId="2" borderId="28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164" fontId="10" fillId="2" borderId="28" xfId="1" applyNumberFormat="1" applyFont="1" applyFill="1" applyBorder="1" applyAlignment="1">
      <alignment horizontal="center" vertical="center"/>
    </xf>
    <xf numFmtId="164" fontId="9" fillId="2" borderId="28" xfId="1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horizontal="center" vertical="center"/>
    </xf>
    <xf numFmtId="164" fontId="7" fillId="2" borderId="15" xfId="1" applyNumberFormat="1" applyFont="1" applyFill="1" applyBorder="1" applyAlignment="1">
      <alignment horizontal="center" vertical="center"/>
    </xf>
    <xf numFmtId="164" fontId="8" fillId="2" borderId="23" xfId="1" applyNumberFormat="1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/>
    </xf>
    <xf numFmtId="164" fontId="8" fillId="2" borderId="24" xfId="1" applyNumberFormat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topLeftCell="E1" zoomScale="70" zoomScaleNormal="70" workbookViewId="0">
      <selection activeCell="B8" sqref="B8"/>
    </sheetView>
  </sheetViews>
  <sheetFormatPr defaultColWidth="9" defaultRowHeight="27.75" customHeight="1" x14ac:dyDescent="0.3"/>
  <cols>
    <col min="1" max="1" width="9.44140625" style="1" customWidth="1"/>
    <col min="2" max="2" width="30.5546875" style="1" bestFit="1" customWidth="1"/>
    <col min="3" max="3" width="13.33203125" style="1" bestFit="1" customWidth="1"/>
    <col min="4" max="4" width="21.5546875" style="1" bestFit="1" customWidth="1"/>
    <col min="5" max="6" width="14.33203125" style="1" bestFit="1" customWidth="1"/>
    <col min="7" max="7" width="17" style="1" bestFit="1" customWidth="1"/>
    <col min="8" max="8" width="12.44140625" style="7" bestFit="1" customWidth="1"/>
    <col min="9" max="9" width="14.33203125" style="7" bestFit="1" customWidth="1"/>
    <col min="10" max="10" width="15.5546875" style="1" customWidth="1"/>
    <col min="11" max="11" width="12.44140625" style="1" bestFit="1" customWidth="1"/>
    <col min="12" max="13" width="12.44140625" style="1" customWidth="1"/>
    <col min="14" max="14" width="14.5546875" style="1" bestFit="1" customWidth="1"/>
    <col min="15" max="15" width="21.33203125" style="1" bestFit="1" customWidth="1"/>
    <col min="16" max="16" width="16.33203125" style="1" bestFit="1" customWidth="1"/>
    <col min="17" max="17" width="7.33203125" style="1" customWidth="1"/>
    <col min="18" max="18" width="21.6640625" style="1" bestFit="1" customWidth="1"/>
    <col min="19" max="19" width="14.33203125" style="1" bestFit="1" customWidth="1"/>
    <col min="20" max="20" width="19.33203125" style="1" customWidth="1"/>
    <col min="21" max="21" width="19.33203125" style="1" bestFit="1" customWidth="1"/>
    <col min="22" max="22" width="96.33203125" style="1" customWidth="1"/>
    <col min="23" max="16384" width="9" style="1"/>
  </cols>
  <sheetData>
    <row r="1" spans="1:22" ht="27.75" customHeight="1" x14ac:dyDescent="0.3">
      <c r="A1" s="59" t="s">
        <v>16</v>
      </c>
      <c r="B1" s="2" t="s">
        <v>13</v>
      </c>
      <c r="E1" s="3"/>
      <c r="F1" s="3"/>
      <c r="G1" s="3"/>
      <c r="H1" s="4"/>
      <c r="I1" s="4"/>
    </row>
    <row r="2" spans="1:22" ht="27.75" customHeight="1" x14ac:dyDescent="0.3">
      <c r="A2" s="59" t="s">
        <v>17</v>
      </c>
      <c r="B2" s="60" t="s">
        <v>20</v>
      </c>
      <c r="C2" s="5"/>
      <c r="D2" s="5" t="s">
        <v>13</v>
      </c>
      <c r="G2" s="6" t="s">
        <v>3</v>
      </c>
      <c r="I2" s="6"/>
    </row>
    <row r="3" spans="1:22" ht="27.75" customHeight="1" thickBot="1" x14ac:dyDescent="0.35">
      <c r="A3" s="59" t="s">
        <v>18</v>
      </c>
      <c r="B3" s="60" t="s">
        <v>21</v>
      </c>
      <c r="C3" s="5"/>
      <c r="D3" s="5"/>
      <c r="G3" s="6"/>
      <c r="I3" s="6"/>
    </row>
    <row r="4" spans="1:22" ht="27.75" customHeight="1" thickBot="1" x14ac:dyDescent="0.35">
      <c r="A4" s="59" t="s">
        <v>19</v>
      </c>
      <c r="B4" s="60" t="s">
        <v>21</v>
      </c>
      <c r="C4" s="8"/>
      <c r="D4" s="8"/>
      <c r="E4" s="8"/>
      <c r="H4" s="4"/>
      <c r="I4" s="4"/>
      <c r="S4" s="9"/>
      <c r="T4" s="9"/>
      <c r="U4" s="9"/>
      <c r="V4" s="9"/>
    </row>
    <row r="5" spans="1:22" ht="47.25" customHeight="1" thickBot="1" x14ac:dyDescent="0.35">
      <c r="A5" s="61" t="s">
        <v>22</v>
      </c>
      <c r="B5" s="62" t="s">
        <v>23</v>
      </c>
      <c r="C5" s="63" t="s">
        <v>24</v>
      </c>
      <c r="D5" s="64" t="s">
        <v>25</v>
      </c>
      <c r="E5" s="62" t="s">
        <v>26</v>
      </c>
      <c r="F5" s="62" t="s">
        <v>27</v>
      </c>
      <c r="G5" s="64" t="s">
        <v>28</v>
      </c>
      <c r="H5" s="65" t="s">
        <v>29</v>
      </c>
      <c r="I5" s="66" t="s">
        <v>0</v>
      </c>
      <c r="J5" s="62" t="s">
        <v>30</v>
      </c>
      <c r="K5" s="62" t="s">
        <v>31</v>
      </c>
      <c r="L5" s="62" t="s">
        <v>32</v>
      </c>
      <c r="M5" s="62" t="s">
        <v>33</v>
      </c>
      <c r="N5" s="11" t="s">
        <v>34</v>
      </c>
      <c r="O5" s="11" t="s">
        <v>7</v>
      </c>
      <c r="P5" s="11" t="s">
        <v>35</v>
      </c>
      <c r="Q5" s="12"/>
      <c r="R5" s="10" t="s">
        <v>1</v>
      </c>
      <c r="S5" s="62" t="s">
        <v>36</v>
      </c>
      <c r="T5" s="62" t="s">
        <v>37</v>
      </c>
      <c r="U5" s="62" t="s">
        <v>38</v>
      </c>
      <c r="V5" s="62" t="s">
        <v>2</v>
      </c>
    </row>
    <row r="6" spans="1:22" ht="27.75" customHeight="1" x14ac:dyDescent="0.3">
      <c r="B6" s="13"/>
      <c r="C6" s="14"/>
      <c r="D6" s="14"/>
      <c r="E6" s="15"/>
      <c r="F6" s="16"/>
      <c r="G6" s="16"/>
      <c r="H6" s="17">
        <v>0.18</v>
      </c>
      <c r="I6" s="18"/>
      <c r="J6" s="19">
        <v>0.01</v>
      </c>
      <c r="K6" s="20">
        <v>0.05</v>
      </c>
      <c r="L6" s="20">
        <v>0.1</v>
      </c>
      <c r="M6" s="20">
        <v>0.1</v>
      </c>
      <c r="N6" s="20">
        <v>0.18</v>
      </c>
      <c r="O6" s="20"/>
      <c r="P6" s="21"/>
      <c r="Q6" s="12"/>
      <c r="R6" s="22"/>
      <c r="S6" s="23"/>
      <c r="T6" s="17">
        <v>0.01</v>
      </c>
      <c r="U6" s="24"/>
      <c r="V6" s="21"/>
    </row>
    <row r="7" spans="1:22" s="31" customFormat="1" ht="27.75" customHeight="1" x14ac:dyDescent="0.3">
      <c r="B7" s="38"/>
      <c r="C7" s="39"/>
      <c r="D7" s="40"/>
      <c r="E7" s="41"/>
      <c r="F7" s="42"/>
      <c r="G7" s="42"/>
      <c r="H7" s="43"/>
      <c r="I7" s="44"/>
      <c r="J7" s="45"/>
      <c r="K7" s="46"/>
      <c r="L7" s="46"/>
      <c r="M7" s="46"/>
      <c r="N7" s="46"/>
      <c r="O7" s="46"/>
      <c r="P7" s="47"/>
      <c r="Q7" s="51">
        <f>A8</f>
        <v>61870</v>
      </c>
      <c r="R7" s="48"/>
      <c r="S7" s="49"/>
      <c r="T7" s="43"/>
      <c r="U7" s="50"/>
      <c r="V7" s="47"/>
    </row>
    <row r="8" spans="1:22" ht="27.75" customHeight="1" x14ac:dyDescent="0.3">
      <c r="A8" s="1">
        <v>61870</v>
      </c>
      <c r="B8" s="53" t="s">
        <v>39</v>
      </c>
      <c r="C8" s="54">
        <v>45311</v>
      </c>
      <c r="D8" s="55">
        <v>1</v>
      </c>
      <c r="E8" s="56">
        <v>674735</v>
      </c>
      <c r="F8" s="56">
        <v>0</v>
      </c>
      <c r="G8" s="57">
        <f>ROUND(E8-F8,)</f>
        <v>674735</v>
      </c>
      <c r="H8" s="57">
        <v>0</v>
      </c>
      <c r="I8" s="57">
        <f>G8+H8</f>
        <v>674735</v>
      </c>
      <c r="J8" s="57">
        <f>ROUND(G8*$J$6,)</f>
        <v>6747</v>
      </c>
      <c r="K8" s="57">
        <f>G8*$K$6</f>
        <v>33736.75</v>
      </c>
      <c r="L8" s="57">
        <f>G8*10%</f>
        <v>67473.5</v>
      </c>
      <c r="M8" s="58">
        <f>G8*10%</f>
        <v>67473.5</v>
      </c>
      <c r="N8" s="57">
        <f>H8</f>
        <v>0</v>
      </c>
      <c r="O8" s="21">
        <v>0</v>
      </c>
      <c r="P8" s="57">
        <f>ROUND(I8-SUM(J8:O8),0)</f>
        <v>499304</v>
      </c>
      <c r="Q8" s="12"/>
      <c r="R8" s="28"/>
      <c r="S8" s="23"/>
      <c r="T8" s="23"/>
      <c r="U8" s="24">
        <v>499303</v>
      </c>
      <c r="V8" s="24" t="s">
        <v>15</v>
      </c>
    </row>
    <row r="9" spans="1:22" ht="27.75" customHeight="1" x14ac:dyDescent="0.3">
      <c r="B9" s="25"/>
      <c r="C9" s="52"/>
      <c r="D9" s="26"/>
      <c r="E9" s="30"/>
      <c r="F9" s="29"/>
      <c r="G9" s="29"/>
      <c r="H9" s="29"/>
      <c r="I9" s="18"/>
      <c r="J9" s="27"/>
      <c r="K9" s="21"/>
      <c r="L9" s="21"/>
      <c r="M9" s="21"/>
      <c r="N9" s="21"/>
      <c r="O9" s="21"/>
      <c r="P9" s="21"/>
      <c r="Q9" s="12"/>
      <c r="R9" s="28"/>
      <c r="S9" s="23"/>
      <c r="T9" s="23"/>
      <c r="U9" s="24"/>
      <c r="V9" s="21"/>
    </row>
    <row r="10" spans="1:22" ht="27.75" customHeight="1" x14ac:dyDescent="0.3">
      <c r="B10" s="25"/>
      <c r="C10" s="52"/>
      <c r="D10" s="26"/>
      <c r="E10" s="30"/>
      <c r="F10" s="29"/>
      <c r="G10" s="29"/>
      <c r="H10" s="29"/>
      <c r="I10" s="18"/>
      <c r="J10" s="27"/>
      <c r="K10" s="21"/>
      <c r="L10" s="21"/>
      <c r="M10" s="21"/>
      <c r="N10" s="21"/>
      <c r="O10" s="21" t="s">
        <v>14</v>
      </c>
      <c r="P10" s="21"/>
      <c r="Q10" s="12"/>
      <c r="R10" s="28"/>
      <c r="S10" s="23"/>
      <c r="T10" s="23"/>
      <c r="U10" s="24"/>
      <c r="V10" s="21"/>
    </row>
    <row r="11" spans="1:22" ht="27.75" customHeight="1" thickBot="1" x14ac:dyDescent="0.35">
      <c r="A11" s="18"/>
      <c r="B11" s="33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4"/>
    </row>
    <row r="12" spans="1:22" ht="27.75" customHeight="1" x14ac:dyDescent="0.3">
      <c r="A12" s="23"/>
      <c r="B12" s="23"/>
      <c r="C12" s="23"/>
      <c r="D12" s="23"/>
      <c r="E12" s="23"/>
      <c r="F12" s="23"/>
      <c r="G12" s="23"/>
      <c r="H12" s="23"/>
      <c r="I12" s="23"/>
      <c r="J12" s="35"/>
      <c r="K12" s="35">
        <f t="shared" ref="K12:M12" si="0">SUM(K8:K10)</f>
        <v>33736.75</v>
      </c>
      <c r="L12" s="35">
        <f t="shared" si="0"/>
        <v>67473.5</v>
      </c>
      <c r="M12" s="35">
        <f t="shared" si="0"/>
        <v>67473.5</v>
      </c>
      <c r="N12" s="35">
        <f>SUM(N8:N10)</f>
        <v>0</v>
      </c>
      <c r="O12" s="35" t="s">
        <v>4</v>
      </c>
      <c r="P12" s="35">
        <f>SUM(P8:P10)</f>
        <v>499304</v>
      </c>
      <c r="Q12" s="35"/>
      <c r="R12" s="35" t="s">
        <v>6</v>
      </c>
      <c r="S12" s="35"/>
      <c r="T12" s="35"/>
      <c r="U12" s="36">
        <f>SUM(U6:U11)</f>
        <v>499303</v>
      </c>
      <c r="V12" s="23"/>
    </row>
    <row r="13" spans="1:22" ht="27.75" customHeight="1" x14ac:dyDescent="0.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18"/>
      <c r="V13" s="29"/>
    </row>
    <row r="14" spans="1:22" ht="27.75" customHeight="1" x14ac:dyDescent="0.3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35" t="s">
        <v>5</v>
      </c>
      <c r="S14" s="23"/>
      <c r="T14" s="23"/>
      <c r="U14" s="36">
        <f>P12-U12</f>
        <v>1</v>
      </c>
      <c r="V14" s="37"/>
    </row>
    <row r="15" spans="1:22" ht="27.75" customHeight="1" x14ac:dyDescent="0.3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18"/>
      <c r="V15" s="29"/>
    </row>
    <row r="17" spans="11:14" ht="27.75" customHeight="1" thickBot="1" x14ac:dyDescent="0.35"/>
    <row r="18" spans="11:14" ht="27.75" customHeight="1" thickBot="1" x14ac:dyDescent="0.35">
      <c r="K18" s="71" t="s">
        <v>13</v>
      </c>
      <c r="L18" s="72"/>
      <c r="M18" s="72"/>
      <c r="N18" s="73"/>
    </row>
    <row r="19" spans="11:14" ht="27.75" customHeight="1" x14ac:dyDescent="0.3">
      <c r="K19" s="74" t="s">
        <v>12</v>
      </c>
      <c r="L19" s="75"/>
      <c r="M19" s="75"/>
      <c r="N19" s="76"/>
    </row>
    <row r="20" spans="11:14" ht="27.75" customHeight="1" x14ac:dyDescent="0.3">
      <c r="K20" s="67" t="s">
        <v>8</v>
      </c>
      <c r="L20" s="68"/>
      <c r="M20" s="69">
        <f>K12+L12+M12</f>
        <v>168683.75</v>
      </c>
      <c r="N20" s="70"/>
    </row>
    <row r="21" spans="11:14" ht="27.75" customHeight="1" x14ac:dyDescent="0.3">
      <c r="K21" s="67" t="s">
        <v>9</v>
      </c>
      <c r="L21" s="68"/>
      <c r="M21" s="69">
        <f>U14</f>
        <v>1</v>
      </c>
      <c r="N21" s="70"/>
    </row>
    <row r="22" spans="11:14" ht="27.75" customHeight="1" x14ac:dyDescent="0.3">
      <c r="K22" s="67" t="s">
        <v>10</v>
      </c>
      <c r="L22" s="68"/>
      <c r="M22" s="69" t="s">
        <v>11</v>
      </c>
      <c r="N22" s="70"/>
    </row>
  </sheetData>
  <mergeCells count="8">
    <mergeCell ref="K22:L22"/>
    <mergeCell ref="M22:N22"/>
    <mergeCell ref="K18:N18"/>
    <mergeCell ref="K19:N19"/>
    <mergeCell ref="K20:L20"/>
    <mergeCell ref="M20:N20"/>
    <mergeCell ref="K21:L21"/>
    <mergeCell ref="M21:N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2025-05-30T06:09:43Z</dcterms:modified>
</cp:coreProperties>
</file>