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Vansh Industries\"/>
    </mc:Choice>
  </mc:AlternateContent>
  <xr:revisionPtr revIDLastSave="0" documentId="13_ncr:1_{7BAF24C9-9318-450E-992D-01AC51B53BBA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P14" i="1"/>
  <c r="K24" i="1" s="1"/>
  <c r="G8" i="1" l="1"/>
  <c r="J8" i="1" s="1"/>
  <c r="K8" i="1" l="1"/>
  <c r="M8" i="1"/>
  <c r="H8" i="1"/>
  <c r="O8" i="1" s="1"/>
  <c r="E9" i="1" s="1"/>
  <c r="Q9" i="1" s="1"/>
  <c r="N8" i="1"/>
  <c r="I8" i="1" l="1"/>
  <c r="Q8" i="1" s="1"/>
  <c r="U8" i="1" s="1"/>
  <c r="R7" i="1" l="1"/>
  <c r="S14" i="1" l="1"/>
  <c r="K14" i="1" l="1"/>
  <c r="M14" i="1"/>
  <c r="N14" i="1"/>
  <c r="O14" i="1"/>
  <c r="K25" i="1" s="1"/>
  <c r="Q14" i="1" l="1"/>
  <c r="S16" i="1" s="1"/>
  <c r="K23" i="1" s="1"/>
  <c r="K22" i="1"/>
  <c r="U14" i="1"/>
</calcChain>
</file>

<file path=xl/sharedStrings.xml><?xml version="1.0" encoding="utf-8"?>
<sst xmlns="http://schemas.openxmlformats.org/spreadsheetml/2006/main" count="35" uniqueCount="33">
  <si>
    <t>Amount</t>
  </si>
  <si>
    <t>UTR</t>
  </si>
  <si>
    <t>Hydro Testing</t>
  </si>
  <si>
    <t>Hold Amount For Quantity excess against DPR</t>
  </si>
  <si>
    <t xml:space="preserve">Total Hold </t>
  </si>
  <si>
    <t>Advance / Surplus</t>
  </si>
  <si>
    <t>Extra Hold</t>
  </si>
  <si>
    <t>GST Remaining</t>
  </si>
  <si>
    <t>Vansh Industries</t>
  </si>
  <si>
    <t>04-12-2024 NEFT/AXISP00579764052/RIUP24/2493/VANSH INDUSTRIES/PUNB0057800 69780.00</t>
  </si>
  <si>
    <t>GST</t>
  </si>
  <si>
    <t>Total_Amount</t>
  </si>
  <si>
    <t>Final_Amount</t>
  </si>
  <si>
    <t>GST_SD_Amount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</si>
  <si>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</si>
  <si>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</si>
  <si>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</si>
  <si>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</si>
  <si>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</si>
  <si>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</si>
  <si>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</si>
  <si>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</si>
  <si>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</si>
  <si>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</si>
  <si>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</si>
  <si>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</si>
  <si>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Subcontractor:</t>
  </si>
  <si>
    <t>State:</t>
  </si>
  <si>
    <t>Uttar Pradesh</t>
  </si>
  <si>
    <t>District:</t>
  </si>
  <si>
    <t>Shamli</t>
  </si>
  <si>
    <t>Block:</t>
  </si>
  <si>
    <t>Sahpat Kairana village FHTC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</si>
</sst>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sz val="10"/>
      <color theme="1"/>
      <name val="Comic Sans MS"/>
      <family val="4"/>
    </font>
    <font>
      <sz val="9"/>
      <color rgb="FF333333"/>
      <name val="Verdana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FF0000"/>
      <name val="Comic Sans MS"/>
      <family val="4"/>
    </font>
    <font>
      <sz val="9"/>
      <color rgb="FFFF0000"/>
      <name val="Comic Sans MS"/>
      <family val="4"/>
    </font>
    <font>
      <b/>
      <sz val="16"/>
      <color theme="1"/>
      <name val="Calibri"/>
      <family val="2"/>
      <scheme val="minor"/>
    </font>
    <font>
      <sz val="10"/>
      <name val="Comic Sans MS"/>
      <family val="4"/>
    </font>
    <font>
      <sz val="9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0">
    <xf numFmtId="0" fontId="0" fillId="0" borderId="0" xfId="0"/>
    <xf numFmtId="15" fontId="3" fillId="2" borderId="5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3" fillId="2" borderId="5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5" xfId="1" applyNumberFormat="1" applyFont="1" applyFill="1" applyBorder="1" applyAlignment="1">
      <alignment horizontal="center"/>
    </xf>
    <xf numFmtId="0" fontId="0" fillId="2" borderId="8" xfId="0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14" fontId="7" fillId="0" borderId="5" xfId="0" applyNumberFormat="1" applyFont="1" applyBorder="1"/>
    <xf numFmtId="164" fontId="6" fillId="2" borderId="5" xfId="1" applyNumberFormat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3" fillId="2" borderId="6" xfId="1" applyNumberFormat="1" applyFont="1" applyFill="1" applyBorder="1" applyAlignment="1">
      <alignment horizontal="center"/>
    </xf>
    <xf numFmtId="164" fontId="5" fillId="2" borderId="6" xfId="1" applyNumberFormat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164" fontId="5" fillId="2" borderId="7" xfId="1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164" fontId="3" fillId="2" borderId="8" xfId="1" applyNumberFormat="1" applyFont="1" applyFill="1" applyBorder="1" applyAlignment="1">
      <alignment vertical="center"/>
    </xf>
    <xf numFmtId="0" fontId="3" fillId="2" borderId="8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3" fillId="3" borderId="1" xfId="1" applyNumberFormat="1" applyFont="1" applyFill="1" applyBorder="1" applyAlignment="1">
      <alignment horizontal="center"/>
    </xf>
    <xf numFmtId="9" fontId="3" fillId="3" borderId="1" xfId="1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9" fontId="3" fillId="2" borderId="6" xfId="1" applyNumberFormat="1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164" fontId="10" fillId="0" borderId="5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1" applyNumberFormat="1" applyFont="1" applyFill="1" applyBorder="1" applyAlignment="1">
      <alignment vertical="center"/>
    </xf>
    <xf numFmtId="164" fontId="2" fillId="0" borderId="0" xfId="1" applyNumberFormat="1" applyFont="1" applyFill="1" applyBorder="1" applyAlignment="1">
      <alignment vertical="center"/>
    </xf>
    <xf numFmtId="164" fontId="5" fillId="0" borderId="0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1" applyNumberFormat="1" applyFont="1" applyFill="1" applyBorder="1" applyAlignment="1">
      <alignment vertical="center"/>
    </xf>
    <xf numFmtId="14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164" fontId="3" fillId="0" borderId="5" xfId="1" applyNumberFormat="1" applyFont="1" applyFill="1" applyBorder="1" applyAlignment="1">
      <alignment vertical="center"/>
    </xf>
    <xf numFmtId="164" fontId="11" fillId="0" borderId="5" xfId="1" applyNumberFormat="1" applyFont="1" applyFill="1" applyBorder="1" applyAlignment="1">
      <alignment vertical="center"/>
    </xf>
    <xf numFmtId="164" fontId="13" fillId="0" borderId="5" xfId="1" applyNumberFormat="1" applyFont="1" applyFill="1" applyBorder="1" applyAlignment="1">
      <alignment vertical="center"/>
    </xf>
    <xf numFmtId="165" fontId="0" fillId="2" borderId="5" xfId="0" applyNumberFormat="1" applyFill="1" applyBorder="1" applyAlignment="1">
      <alignment vertical="center"/>
    </xf>
    <xf numFmtId="164" fontId="14" fillId="0" borderId="5" xfId="1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64" fontId="9" fillId="2" borderId="2" xfId="1" applyNumberFormat="1" applyFont="1" applyFill="1" applyBorder="1" applyAlignment="1">
      <alignment horizontal="center" vertical="center"/>
    </xf>
    <xf numFmtId="164" fontId="9" fillId="2" borderId="4" xfId="1" applyNumberFormat="1" applyFont="1" applyFill="1" applyBorder="1" applyAlignment="1">
      <alignment horizontal="center" vertical="center"/>
    </xf>
    <xf numFmtId="14" fontId="9" fillId="2" borderId="2" xfId="0" applyNumberFormat="1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vertical="center"/>
    </xf>
    <xf numFmtId="14" fontId="15" fillId="2" borderId="8" xfId="0" applyNumberFormat="1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43" fontId="16" fillId="2" borderId="8" xfId="1" applyFont="1" applyFill="1" applyBorder="1" applyAlignment="1">
      <alignment horizontal="center" vertical="center"/>
    </xf>
    <xf numFmtId="43" fontId="15" fillId="2" borderId="8" xfId="1" applyFont="1" applyFill="1" applyBorder="1" applyAlignment="1">
      <alignment horizontal="center" vertical="center"/>
    </xf>
    <xf numFmtId="0" fontId="15" fillId="0" borderId="0" xfId="0" applyFont="1"/>
    <xf numFmtId="164" fontId="17" fillId="2" borderId="9" xfId="2" applyFont="1" applyFill="1" applyBorder="1" applyAlignment="1">
      <alignment vertical="center"/>
    </xf>
    <xf numFmtId="164" fontId="17" fillId="2" borderId="10" xfId="2" applyFont="1" applyFill="1" applyBorder="1" applyAlignment="1">
      <alignment vertical="center"/>
    </xf>
    <xf numFmtId="0" fontId="18" fillId="2" borderId="10" xfId="0" applyFont="1" applyFill="1" applyBorder="1" applyAlignment="1">
      <alignment vertical="center"/>
    </xf>
  </cellXfs>
  <cellStyles count="3">
    <cellStyle name="Comma" xfId="1" builtinId="3"/>
    <cellStyle name="Comma 2" xfId="2" xr:uid="{F1321898-4E37-4330-B358-7CB26009588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5"/>
  <sheetViews>
    <sheetView tabSelected="1" zoomScaleNormal="100" workbookViewId="0">
      <pane ySplit="5" topLeftCell="A6" activePane="bottomLeft" state="frozen"/>
      <selection pane="bottomLeft" activeCell="F2" sqref="F2"/>
    </sheetView>
  </sheetViews>
  <sheetFormatPr defaultColWidth="9" defaultRowHeight="24.9" customHeight="1" x14ac:dyDescent="0.3"/>
  <cols>
    <col min="1" max="1" width="9" style="2"/>
    <col min="2" max="2" width="30" style="2" customWidth="1"/>
    <col min="3" max="3" width="13.44140625" style="2" bestFit="1" customWidth="1"/>
    <col min="4" max="4" width="11.5546875" style="12" bestFit="1" customWidth="1"/>
    <col min="5" max="5" width="13.33203125" style="2" bestFit="1" customWidth="1"/>
    <col min="6" max="7" width="13.33203125" style="2" customWidth="1"/>
    <col min="8" max="8" width="14.6640625" style="6" customWidth="1"/>
    <col min="9" max="9" width="12.88671875" style="6" bestFit="1" customWidth="1"/>
    <col min="10" max="10" width="13.5546875" style="2" customWidth="1"/>
    <col min="11" max="11" width="14.6640625" style="2" customWidth="1"/>
    <col min="12" max="13" width="14.44140625" style="2" customWidth="1"/>
    <col min="14" max="14" width="14.5546875" style="2" customWidth="1"/>
    <col min="15" max="15" width="14.88671875" style="2" customWidth="1"/>
    <col min="16" max="16" width="9.6640625" style="2" customWidth="1"/>
    <col min="17" max="17" width="14.88671875" style="2" customWidth="1"/>
    <col min="18" max="18" width="11.33203125" style="2" bestFit="1" customWidth="1"/>
    <col min="19" max="19" width="16.109375" style="2" bestFit="1" customWidth="1"/>
    <col min="20" max="20" width="82.5546875" style="2" customWidth="1"/>
    <col min="21" max="21" width="10.5546875" style="2" bestFit="1" customWidth="1"/>
    <col min="22" max="16384" width="9" style="2"/>
  </cols>
  <sheetData>
    <row r="1" spans="1:59" s="37" customFormat="1" ht="24.9" customHeight="1" thickBot="1" x14ac:dyDescent="0.35">
      <c r="A1" s="66" t="s">
        <v>26</v>
      </c>
      <c r="B1" s="48" t="s">
        <v>8</v>
      </c>
      <c r="D1" s="46"/>
      <c r="H1" s="38"/>
      <c r="I1" s="38"/>
    </row>
    <row r="2" spans="1:59" s="37" customFormat="1" ht="24.9" customHeight="1" thickBot="1" x14ac:dyDescent="0.35">
      <c r="A2" s="66" t="s">
        <v>27</v>
      </c>
      <c r="B2" s="67" t="s">
        <v>28</v>
      </c>
      <c r="C2" s="39"/>
      <c r="D2" s="48"/>
      <c r="H2" s="40"/>
      <c r="I2" s="41"/>
      <c r="J2" s="42"/>
      <c r="K2" s="42"/>
      <c r="L2" s="42"/>
      <c r="M2" s="42"/>
      <c r="N2" s="42"/>
      <c r="O2" s="42"/>
      <c r="P2" s="42"/>
      <c r="Q2" s="42"/>
      <c r="R2" s="42"/>
    </row>
    <row r="3" spans="1:59" s="37" customFormat="1" ht="24.9" customHeight="1" thickBot="1" x14ac:dyDescent="0.35">
      <c r="A3" s="66" t="s">
        <v>29</v>
      </c>
      <c r="B3" s="68" t="s">
        <v>30</v>
      </c>
      <c r="C3" s="39"/>
      <c r="D3" s="46"/>
      <c r="H3" s="40"/>
      <c r="I3" s="41"/>
      <c r="J3" s="42"/>
      <c r="K3" s="42"/>
      <c r="L3" s="42"/>
      <c r="M3" s="42"/>
      <c r="N3" s="42"/>
      <c r="O3" s="42"/>
      <c r="P3" s="42"/>
      <c r="Q3" s="42"/>
      <c r="R3" s="42"/>
    </row>
    <row r="4" spans="1:59" s="37" customFormat="1" ht="24.9" customHeight="1" thickBot="1" x14ac:dyDescent="0.35">
      <c r="A4" s="66" t="s">
        <v>31</v>
      </c>
      <c r="B4" s="69" t="s">
        <v>30</v>
      </c>
      <c r="C4" s="42"/>
      <c r="D4" s="47"/>
      <c r="E4" s="42"/>
      <c r="F4" s="42"/>
      <c r="G4" s="42"/>
      <c r="H4" s="43"/>
      <c r="I4" s="43"/>
      <c r="J4" s="42"/>
      <c r="K4" s="42"/>
      <c r="L4" s="42"/>
      <c r="M4" s="42"/>
      <c r="N4" s="42"/>
      <c r="R4" s="44">
        <v>45496</v>
      </c>
      <c r="S4" s="45"/>
      <c r="T4" s="45"/>
    </row>
    <row r="5" spans="1:59" ht="38.25" customHeight="1" x14ac:dyDescent="0.3">
      <c r="A5" s="61" t="s">
        <v>14</v>
      </c>
      <c r="B5" s="60" t="s">
        <v>15</v>
      </c>
      <c r="C5" s="62" t="s">
        <v>16</v>
      </c>
      <c r="D5" s="63" t="s">
        <v>17</v>
      </c>
      <c r="E5" s="60" t="s">
        <v>18</v>
      </c>
      <c r="F5" s="60" t="s">
        <v>19</v>
      </c>
      <c r="G5" s="63" t="s">
        <v>20</v>
      </c>
      <c r="H5" s="64" t="s">
        <v>21</v>
      </c>
      <c r="I5" s="65" t="s">
        <v>0</v>
      </c>
      <c r="J5" s="60" t="s">
        <v>22</v>
      </c>
      <c r="K5" s="60" t="s">
        <v>23</v>
      </c>
      <c r="L5" s="60" t="s">
        <v>24</v>
      </c>
      <c r="M5" s="60" t="s">
        <v>25</v>
      </c>
      <c r="N5" s="15" t="s">
        <v>2</v>
      </c>
      <c r="O5" s="60" t="s">
        <v>13</v>
      </c>
      <c r="P5" s="15" t="s">
        <v>3</v>
      </c>
      <c r="Q5" s="60" t="s">
        <v>12</v>
      </c>
      <c r="R5" s="15"/>
      <c r="S5" s="60" t="s">
        <v>11</v>
      </c>
      <c r="T5" s="60" t="s">
        <v>1</v>
      </c>
      <c r="U5" s="14"/>
    </row>
    <row r="6" spans="1:59" ht="24.9" customHeight="1" thickBot="1" x14ac:dyDescent="0.35">
      <c r="A6" s="19"/>
      <c r="B6" s="5"/>
      <c r="C6" s="5"/>
      <c r="D6" s="20"/>
      <c r="E6" s="5"/>
      <c r="F6" s="5"/>
      <c r="G6" s="5"/>
      <c r="H6" s="5"/>
      <c r="I6" s="5"/>
      <c r="J6" s="34">
        <v>0.01</v>
      </c>
      <c r="K6" s="34">
        <v>0.05</v>
      </c>
      <c r="L6" s="34">
        <v>0.05</v>
      </c>
      <c r="M6" s="34">
        <v>0.1</v>
      </c>
      <c r="N6" s="34">
        <v>0.1</v>
      </c>
      <c r="O6" s="5"/>
      <c r="P6" s="5"/>
      <c r="Q6" s="5"/>
      <c r="R6" s="35"/>
      <c r="S6" s="5"/>
      <c r="T6" s="5"/>
      <c r="U6" s="19"/>
    </row>
    <row r="7" spans="1:59" s="7" customFormat="1" ht="24.9" customHeight="1" x14ac:dyDescent="0.3">
      <c r="A7" s="30"/>
      <c r="B7" s="8"/>
      <c r="C7" s="8"/>
      <c r="D7" s="31"/>
      <c r="E7" s="8"/>
      <c r="F7" s="8"/>
      <c r="G7" s="8"/>
      <c r="H7" s="8"/>
      <c r="I7" s="8"/>
      <c r="J7" s="32"/>
      <c r="K7" s="32"/>
      <c r="L7" s="32"/>
      <c r="M7" s="32"/>
      <c r="N7" s="32"/>
      <c r="O7" s="8"/>
      <c r="P7" s="8"/>
      <c r="Q7" s="8"/>
      <c r="R7" s="33">
        <f>A8</f>
        <v>66281</v>
      </c>
      <c r="S7" s="8"/>
      <c r="T7" s="8"/>
      <c r="U7" s="30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59" ht="24.9" customHeight="1" x14ac:dyDescent="0.3">
      <c r="A8" s="10">
        <v>66281</v>
      </c>
      <c r="B8" s="9" t="s">
        <v>32</v>
      </c>
      <c r="C8" s="1">
        <v>45603</v>
      </c>
      <c r="D8" s="11">
        <v>7</v>
      </c>
      <c r="E8" s="3">
        <v>94298</v>
      </c>
      <c r="F8" s="3">
        <v>0</v>
      </c>
      <c r="G8" s="3">
        <f t="shared" ref="G8" si="0">E8-F8</f>
        <v>94298</v>
      </c>
      <c r="H8" s="3">
        <f t="shared" ref="H8" si="1">G8*18%</f>
        <v>16973.64</v>
      </c>
      <c r="I8" s="3">
        <f t="shared" ref="I8" si="2">G8+H8</f>
        <v>111271.64</v>
      </c>
      <c r="J8" s="3">
        <f t="shared" ref="J8" si="3">G8*1%</f>
        <v>942.98</v>
      </c>
      <c r="K8" s="3">
        <f t="shared" ref="K8" si="4">G8*5%</f>
        <v>4714.9000000000005</v>
      </c>
      <c r="L8" s="3"/>
      <c r="M8" s="3">
        <f t="shared" ref="M8" si="5">G8*10%</f>
        <v>9429.8000000000011</v>
      </c>
      <c r="N8" s="3">
        <f t="shared" ref="N8" si="6">G8*10%</f>
        <v>9429.8000000000011</v>
      </c>
      <c r="O8" s="51">
        <f>H8</f>
        <v>16973.64</v>
      </c>
      <c r="P8" s="18"/>
      <c r="Q8" s="49">
        <f>ROUND(I8-SUM(J8:P8),)</f>
        <v>69781</v>
      </c>
      <c r="R8" s="10"/>
      <c r="S8" s="3">
        <v>69781</v>
      </c>
      <c r="T8" s="16" t="s">
        <v>9</v>
      </c>
      <c r="U8" s="52">
        <f>SUM(Q8:Q12)-SUM(S8:S12)</f>
        <v>16973.64</v>
      </c>
    </row>
    <row r="9" spans="1:59" ht="24.9" customHeight="1" x14ac:dyDescent="0.3">
      <c r="A9" s="10">
        <v>66281</v>
      </c>
      <c r="B9" s="9" t="s">
        <v>10</v>
      </c>
      <c r="C9" s="1"/>
      <c r="D9" s="11">
        <v>7</v>
      </c>
      <c r="E9" s="3">
        <f>O8</f>
        <v>16973.64</v>
      </c>
      <c r="F9" s="3"/>
      <c r="G9" s="3"/>
      <c r="H9" s="3"/>
      <c r="I9" s="3"/>
      <c r="J9" s="3"/>
      <c r="K9" s="3"/>
      <c r="L9" s="10"/>
      <c r="M9" s="3"/>
      <c r="N9" s="3"/>
      <c r="O9" s="49"/>
      <c r="P9" s="3"/>
      <c r="Q9" s="53">
        <f>E9</f>
        <v>16973.64</v>
      </c>
      <c r="R9" s="10"/>
      <c r="S9" s="3"/>
      <c r="T9" s="16"/>
      <c r="U9" s="10"/>
    </row>
    <row r="10" spans="1:59" ht="24.9" customHeight="1" x14ac:dyDescent="0.3">
      <c r="A10" s="10"/>
      <c r="B10" s="9"/>
      <c r="C10" s="1"/>
      <c r="D10" s="11"/>
      <c r="E10" s="3"/>
      <c r="F10" s="3"/>
      <c r="G10" s="3"/>
      <c r="H10" s="3"/>
      <c r="I10" s="3"/>
      <c r="J10" s="3"/>
      <c r="K10" s="3"/>
      <c r="L10" s="3"/>
      <c r="M10" s="3"/>
      <c r="N10" s="3"/>
      <c r="O10" s="36"/>
      <c r="P10" s="18"/>
      <c r="Q10" s="49"/>
      <c r="R10" s="10"/>
      <c r="S10" s="3"/>
      <c r="T10" s="16"/>
      <c r="U10" s="10"/>
    </row>
    <row r="11" spans="1:59" ht="24.9" customHeight="1" x14ac:dyDescent="0.3">
      <c r="A11" s="10"/>
      <c r="B11" s="9"/>
      <c r="C11" s="1"/>
      <c r="D11" s="11"/>
      <c r="E11" s="3"/>
      <c r="F11" s="3"/>
      <c r="G11" s="3"/>
      <c r="H11" s="3"/>
      <c r="I11" s="3"/>
      <c r="J11" s="3"/>
      <c r="K11" s="3"/>
      <c r="L11" s="10"/>
      <c r="M11" s="3"/>
      <c r="N11" s="3"/>
      <c r="O11" s="49"/>
      <c r="P11" s="3"/>
      <c r="Q11" s="50"/>
      <c r="R11" s="10"/>
      <c r="S11" s="3"/>
      <c r="T11" s="16"/>
      <c r="U11" s="10"/>
    </row>
    <row r="12" spans="1:59" ht="24.9" customHeight="1" x14ac:dyDescent="0.3">
      <c r="A12" s="10"/>
      <c r="B12" s="9"/>
      <c r="C12" s="17"/>
      <c r="D12" s="11"/>
      <c r="E12" s="3"/>
      <c r="F12" s="3"/>
      <c r="G12" s="3"/>
      <c r="H12" s="3"/>
      <c r="I12" s="3"/>
      <c r="J12" s="3"/>
      <c r="K12" s="3"/>
      <c r="L12" s="3"/>
      <c r="M12" s="3"/>
      <c r="N12" s="3"/>
      <c r="O12" s="36"/>
      <c r="P12" s="18"/>
      <c r="Q12" s="49"/>
      <c r="R12" s="10"/>
      <c r="S12" s="3"/>
      <c r="T12" s="16"/>
      <c r="U12" s="10"/>
    </row>
    <row r="13" spans="1:59" ht="24.9" customHeight="1" thickBot="1" x14ac:dyDescent="0.35">
      <c r="A13" s="22"/>
      <c r="B13" s="23"/>
      <c r="C13" s="23"/>
      <c r="D13" s="24"/>
      <c r="E13" s="4"/>
      <c r="F13" s="4"/>
      <c r="G13" s="4"/>
      <c r="H13" s="4"/>
      <c r="I13" s="4"/>
      <c r="J13" s="4"/>
      <c r="K13" s="25"/>
      <c r="L13" s="25"/>
      <c r="M13" s="25"/>
      <c r="N13" s="25"/>
      <c r="O13" s="25"/>
      <c r="P13" s="25"/>
      <c r="Q13" s="4"/>
      <c r="R13" s="26"/>
      <c r="S13" s="4"/>
      <c r="T13" s="4"/>
      <c r="U13" s="22"/>
    </row>
    <row r="14" spans="1:59" ht="24.9" customHeight="1" x14ac:dyDescent="0.3">
      <c r="A14" s="14"/>
      <c r="B14" s="27"/>
      <c r="C14" s="27"/>
      <c r="D14" s="28"/>
      <c r="E14" s="27"/>
      <c r="F14" s="27"/>
      <c r="G14" s="27"/>
      <c r="H14" s="27"/>
      <c r="I14" s="27"/>
      <c r="J14" s="27"/>
      <c r="K14" s="29">
        <f t="shared" ref="K14:Q14" si="7">SUM(K8:K13)</f>
        <v>4714.9000000000005</v>
      </c>
      <c r="L14" s="29">
        <f t="shared" si="7"/>
        <v>0</v>
      </c>
      <c r="M14" s="29">
        <f t="shared" si="7"/>
        <v>9429.8000000000011</v>
      </c>
      <c r="N14" s="29">
        <f t="shared" si="7"/>
        <v>9429.8000000000011</v>
      </c>
      <c r="O14" s="29">
        <f t="shared" si="7"/>
        <v>16973.64</v>
      </c>
      <c r="P14" s="29">
        <f t="shared" si="7"/>
        <v>0</v>
      </c>
      <c r="Q14" s="29">
        <f t="shared" si="7"/>
        <v>86754.64</v>
      </c>
      <c r="R14" s="27"/>
      <c r="S14" s="29">
        <f>SUM(S8:S13)</f>
        <v>69781</v>
      </c>
      <c r="T14" s="27"/>
      <c r="U14" s="14">
        <f>SUM(U7:U13)</f>
        <v>16973.64</v>
      </c>
    </row>
    <row r="15" spans="1:59" ht="24.9" customHeight="1" x14ac:dyDescent="0.3">
      <c r="A15" s="10"/>
      <c r="B15" s="3"/>
      <c r="C15" s="3"/>
      <c r="D15" s="1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10"/>
    </row>
    <row r="16" spans="1:59" ht="24.9" customHeight="1" thickBot="1" x14ac:dyDescent="0.35">
      <c r="A16" s="19"/>
      <c r="B16" s="5"/>
      <c r="C16" s="5"/>
      <c r="D16" s="20"/>
      <c r="E16" s="5"/>
      <c r="F16" s="5"/>
      <c r="G16" s="5"/>
      <c r="H16" s="5"/>
      <c r="I16" s="5"/>
      <c r="J16" s="21"/>
      <c r="K16" s="21"/>
      <c r="L16" s="21"/>
      <c r="M16" s="21"/>
      <c r="N16" s="21"/>
      <c r="O16" s="5"/>
      <c r="P16" s="21"/>
      <c r="Q16" s="5"/>
      <c r="R16" s="5"/>
      <c r="S16" s="21">
        <f>Q14-S14</f>
        <v>16973.64</v>
      </c>
      <c r="T16" s="5"/>
      <c r="U16" s="19"/>
    </row>
    <row r="20" spans="9:13" ht="24.9" customHeight="1" x14ac:dyDescent="0.3">
      <c r="I20" s="54" t="s">
        <v>8</v>
      </c>
      <c r="J20" s="55"/>
      <c r="K20" s="55"/>
      <c r="L20" s="56"/>
    </row>
    <row r="21" spans="9:13" ht="24.9" customHeight="1" x14ac:dyDescent="0.3">
      <c r="I21" s="59">
        <v>45632</v>
      </c>
      <c r="J21" s="55"/>
      <c r="K21" s="55"/>
      <c r="L21" s="56"/>
    </row>
    <row r="22" spans="9:13" ht="24.9" customHeight="1" x14ac:dyDescent="0.3">
      <c r="I22" s="54" t="s">
        <v>4</v>
      </c>
      <c r="J22" s="56"/>
      <c r="K22" s="57">
        <f>K14+L14+M14+N14</f>
        <v>23574.5</v>
      </c>
      <c r="L22" s="58"/>
    </row>
    <row r="23" spans="9:13" ht="24.9" customHeight="1" x14ac:dyDescent="0.3">
      <c r="I23" s="54" t="s">
        <v>5</v>
      </c>
      <c r="J23" s="56"/>
      <c r="K23" s="57">
        <f>S16</f>
        <v>16973.64</v>
      </c>
      <c r="L23" s="58"/>
    </row>
    <row r="24" spans="9:13" ht="24.9" customHeight="1" x14ac:dyDescent="0.3">
      <c r="I24" s="54" t="s">
        <v>6</v>
      </c>
      <c r="J24" s="56"/>
      <c r="K24" s="57">
        <f>P14</f>
        <v>0</v>
      </c>
      <c r="L24" s="58"/>
    </row>
    <row r="25" spans="9:13" ht="24.9" customHeight="1" x14ac:dyDescent="0.3">
      <c r="I25" s="54" t="s">
        <v>7</v>
      </c>
      <c r="J25" s="56"/>
      <c r="K25" s="57">
        <f>O14-Q9</f>
        <v>0</v>
      </c>
      <c r="L25" s="58"/>
      <c r="M25" s="2">
        <v>1</v>
      </c>
    </row>
  </sheetData>
  <mergeCells count="10">
    <mergeCell ref="I20:L20"/>
    <mergeCell ref="I25:J25"/>
    <mergeCell ref="K25:L25"/>
    <mergeCell ref="I24:J24"/>
    <mergeCell ref="K24:L24"/>
    <mergeCell ref="I21:L21"/>
    <mergeCell ref="I22:J22"/>
    <mergeCell ref="K22:L22"/>
    <mergeCell ref="I23:J23"/>
    <mergeCell ref="K23:L23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2022-06-28T06:22:04Z</cp:lastPrinted>
  <dcterms:created xsi:type="dcterms:W3CDTF">2022-06-10T14:11:52Z</dcterms:created>
  <dcterms:modified xsi:type="dcterms:W3CDTF">2025-05-28T11:45:20Z</dcterms:modified>
</cp:coreProperties>
</file>